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firstSheet="6" activeTab="10"/>
  </bookViews>
  <sheets>
    <sheet name="January 2011" sheetId="1" r:id="rId1"/>
    <sheet name="February 2011" sheetId="2" r:id="rId2"/>
    <sheet name="March 2011" sheetId="3" r:id="rId3"/>
    <sheet name="April 2011" sheetId="4" r:id="rId4"/>
    <sheet name="May 2011" sheetId="5" r:id="rId5"/>
    <sheet name="June 2011" sheetId="6" r:id="rId6"/>
    <sheet name="July 2011" sheetId="7" r:id="rId7"/>
    <sheet name="August 2011" sheetId="8" r:id="rId8"/>
    <sheet name="September 2011" sheetId="9" r:id="rId9"/>
    <sheet name="October 2011" sheetId="10" r:id="rId10"/>
    <sheet name="November 2011" sheetId="11" r:id="rId11"/>
    <sheet name="December 2011" sheetId="12" r:id="rId12"/>
  </sheets>
  <definedNames>
    <definedName name="_xlnm.Print_Area" localSheetId="3">'April 2011'!$A$1:$AF$43</definedName>
    <definedName name="_xlnm.Print_Area" localSheetId="11">'December 2011'!$A$1:$AI$62</definedName>
    <definedName name="_xlnm.Print_Area" localSheetId="1">'February 2011'!$A$1:$AE$62</definedName>
    <definedName name="_xlnm.Print_Area" localSheetId="0">'January 2011'!$A$1:$AH$62</definedName>
    <definedName name="_xlnm.Print_Area" localSheetId="2">'March 2011'!$A$1:$AH$62</definedName>
    <definedName name="_xlnm.Print_Area" localSheetId="4">'May 2011'!$A$1:$AG$43</definedName>
    <definedName name="_xlnm.Print_Area" localSheetId="10">'November 2011'!$A$1:$AF$62</definedName>
    <definedName name="_xlnm.Print_Area" localSheetId="9">'October 2011'!$A$1:$AI$63</definedName>
    <definedName name="_xlnm.Print_Area" localSheetId="8">'September 2011'!$A$1:$AF$38</definedName>
  </definedNames>
  <calcPr fullCalcOnLoad="1"/>
</workbook>
</file>

<file path=xl/sharedStrings.xml><?xml version="1.0" encoding="utf-8"?>
<sst xmlns="http://schemas.openxmlformats.org/spreadsheetml/2006/main" count="472" uniqueCount="37">
  <si>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</si>
  <si>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</si>
  <si>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</si>
  <si>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</si>
  <si>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</si>
  <si>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</si>
  <si>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</si>
  <si>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</si>
  <si>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</si>
  <si>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</si>
  <si>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</si>
  <si>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</si>
  <si>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</si>
  <si>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</si>
  <si>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</si>
  <si>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</si>
  <si>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</si>
  <si>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</si>
  <si>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</si>
  <si>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</si>
  <si>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</si>
  <si>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</si>
  <si>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</si>
  <si>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</si>
  <si>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</si>
  <si>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</si>
  <si>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</si>
  <si>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</si>
  <si>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</si>
  <si>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AVG</t>
  </si>
  <si>
    <t>*Newark Resevoir</t>
  </si>
  <si>
    <t xml:space="preserve">    * Newark Reservoir</t>
  </si>
  <si>
    <t>Note: Water demand data provided by the public water purveyors and compiled by the University of Delaware, Institute for Public Administration, Water Resources Agency.</t>
  </si>
  <si>
    <t>Mean</t>
  </si>
  <si>
    <t>0.7*</t>
  </si>
  <si>
    <t>0.5*</t>
  </si>
  <si>
    <t>0.6*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</si>
</sst>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0.00_)"/>
    <numFmt numFmtId="168" formatCode="0.000"/>
  </numFmts>
  <fonts count="30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16"/>
      <name val="Times New Roman"/>
      <family val="1"/>
    </font>
    <font>
      <u val="single"/>
      <sz val="16"/>
      <name val="Arial"/>
      <family val="2"/>
    </font>
    <font>
      <sz val="18"/>
      <color indexed="8"/>
      <name val="Arial"/>
      <family val="2"/>
    </font>
    <font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/>
      <protection/>
    </xf>
    <xf numFmtId="166" fontId="6" fillId="0" borderId="0" xfId="0" applyNumberFormat="1" applyFont="1" applyFill="1" applyAlignment="1" applyProtection="1">
      <alignment horizontal="center"/>
      <protection/>
    </xf>
    <xf numFmtId="164" fontId="6" fillId="0" borderId="12" xfId="0" applyNumberFormat="1" applyFont="1" applyFill="1" applyBorder="1" applyAlignment="1" applyProtection="1">
      <alignment horizontal="center"/>
      <protection/>
    </xf>
    <xf numFmtId="166" fontId="6" fillId="0" borderId="12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0" fontId="0" fillId="0" borderId="0" xfId="0" applyFill="1" applyAlignment="1">
      <alignment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6" fillId="0" borderId="13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7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6" fontId="2" fillId="0" borderId="13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2" fontId="10" fillId="0" borderId="0" xfId="55" applyNumberFormat="1" applyFont="1" applyAlignment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66" fontId="2" fillId="0" borderId="1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Alignment="1" applyProtection="1">
      <alignment horizontal="center"/>
      <protection/>
    </xf>
    <xf numFmtId="166" fontId="3" fillId="0" borderId="12" xfId="0" applyNumberFormat="1" applyFont="1" applyFill="1" applyBorder="1" applyAlignment="1" applyProtection="1">
      <alignment horizontal="center"/>
      <protection/>
    </xf>
    <xf numFmtId="166" fontId="2" fillId="0" borderId="11" xfId="0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164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55" applyFont="1" applyFill="1" applyBorder="1" applyAlignment="1">
      <alignment/>
      <protection/>
    </xf>
    <xf numFmtId="2" fontId="2" fillId="0" borderId="14" xfId="55" applyNumberFormat="1" applyFont="1" applyFill="1" applyBorder="1" applyAlignment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6" fontId="2" fillId="0" borderId="14" xfId="0" applyNumberFormat="1" applyFont="1" applyFill="1" applyBorder="1" applyAlignment="1" applyProtection="1">
      <alignment horizontal="center"/>
      <protection/>
    </xf>
    <xf numFmtId="166" fontId="6" fillId="0" borderId="14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66" fontId="4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66" fontId="3" fillId="0" borderId="14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/>
    </xf>
    <xf numFmtId="2" fontId="3" fillId="0" borderId="0" xfId="55" applyNumberFormat="1" applyFont="1" applyBorder="1" applyAlignment="1">
      <alignment horizontal="center"/>
      <protection/>
    </xf>
    <xf numFmtId="2" fontId="3" fillId="0" borderId="0" xfId="55" applyNumberFormat="1" applyFont="1" applyAlignment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 applyProtection="1">
      <alignment horizontal="center"/>
      <protection/>
    </xf>
    <xf numFmtId="166" fontId="11" fillId="0" borderId="14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24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 horizontal="center"/>
      <protection/>
    </xf>
    <xf numFmtId="166" fontId="8" fillId="0" borderId="0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55" applyNumberFormat="1" applyFont="1" applyBorder="1" applyAlignment="1">
      <alignment horizontal="center"/>
      <protection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center"/>
      <protection/>
    </xf>
    <xf numFmtId="166" fontId="8" fillId="0" borderId="12" xfId="0" applyNumberFormat="1" applyFont="1" applyFill="1" applyBorder="1" applyAlignment="1" applyProtection="1">
      <alignment horizontal="center"/>
      <protection/>
    </xf>
    <xf numFmtId="166" fontId="13" fillId="0" borderId="12" xfId="0" applyNumberFormat="1" applyFont="1" applyFill="1" applyBorder="1" applyAlignment="1" applyProtection="1">
      <alignment horizontal="center"/>
      <protection/>
    </xf>
    <xf numFmtId="166" fontId="8" fillId="0" borderId="12" xfId="0" applyNumberFormat="1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cember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="55" zoomScaleNormal="55" zoomScalePageLayoutView="0" workbookViewId="0" topLeftCell="A1">
      <pane xSplit="1" ySplit="5" topLeftCell="N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53" sqref="B53:AF53"/>
    </sheetView>
  </sheetViews>
  <sheetFormatPr defaultColWidth="8.88671875" defaultRowHeight="15"/>
  <cols>
    <col min="1" max="1" width="33.10546875" style="15" customWidth="1"/>
    <col min="2" max="33" width="9.77734375" style="15" customWidth="1"/>
    <col min="34" max="16384" width="8.88671875" style="15" customWidth="1"/>
  </cols>
  <sheetData>
    <row r="1" spans="1:34" ht="27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7.75" customHeight="1">
      <c r="A2" s="1">
        <v>40186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3" t="s">
        <v>21</v>
      </c>
      <c r="Z3" s="4"/>
      <c r="AA3" s="3"/>
      <c r="AB3" s="4"/>
      <c r="AC3" s="4"/>
      <c r="AD3" s="4"/>
      <c r="AE3" s="4"/>
      <c r="AF3" s="4"/>
      <c r="AG3" s="4"/>
      <c r="AH3" s="2"/>
    </row>
    <row r="4" spans="1:34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7"/>
    </row>
    <row r="5" spans="1:34" ht="27.75" customHeight="1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73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22"/>
      <c r="AH6" s="20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27.75" customHeight="1">
      <c r="A8" s="8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7"/>
    </row>
    <row r="9" spans="1:33" ht="27.75" customHeight="1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7.75" customHeight="1">
      <c r="A10" s="8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4" ht="27.75" customHeight="1">
      <c r="A11" s="8"/>
      <c r="B11" s="26"/>
      <c r="C11" s="26"/>
      <c r="D11" s="26"/>
      <c r="E11" s="22"/>
      <c r="F11" s="22"/>
      <c r="G11" s="22"/>
      <c r="H11" s="22"/>
      <c r="I11" s="22"/>
      <c r="J11" s="26"/>
      <c r="K11" s="2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36" t="s">
        <v>29</v>
      </c>
      <c r="AH11" s="8"/>
    </row>
    <row r="12" spans="1:33" ht="27.75" customHeight="1">
      <c r="A12" s="8"/>
      <c r="B12" s="28">
        <f aca="true" t="shared" si="0" ref="B12:AF12">SUM(B8:B10)</f>
        <v>0</v>
      </c>
      <c r="C12" s="28">
        <f t="shared" si="0"/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28">
        <f t="shared" si="0"/>
        <v>0</v>
      </c>
      <c r="AC12" s="28">
        <f t="shared" si="0"/>
        <v>0</v>
      </c>
      <c r="AD12" s="28">
        <f t="shared" si="0"/>
        <v>0</v>
      </c>
      <c r="AE12" s="28">
        <f t="shared" si="0"/>
        <v>0</v>
      </c>
      <c r="AF12" s="28">
        <f t="shared" si="0"/>
        <v>0</v>
      </c>
      <c r="AG12" s="34">
        <f>SUM(B12:AF12)/31</f>
        <v>0</v>
      </c>
    </row>
    <row r="13" spans="1:33" ht="27.75" customHeight="1">
      <c r="A13" s="9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6"/>
    </row>
    <row r="14" spans="1:33" ht="27.75" customHeight="1">
      <c r="A14" s="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6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6"/>
    </row>
    <row r="15" spans="1:33" ht="27.75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26"/>
    </row>
    <row r="16" spans="1:33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26"/>
    </row>
    <row r="17" spans="1:33" ht="27.75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26"/>
    </row>
    <row r="18" spans="1:33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26"/>
    </row>
    <row r="19" spans="1:33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26"/>
    </row>
    <row r="20" spans="1:33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26"/>
    </row>
    <row r="21" spans="1:33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26"/>
    </row>
    <row r="22" spans="1:33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26"/>
    </row>
    <row r="23" spans="1:33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26"/>
    </row>
    <row r="24" spans="1:34" ht="27.75" customHeight="1">
      <c r="A24" s="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F24" s="102"/>
      <c r="AG24" s="103" t="s">
        <v>29</v>
      </c>
      <c r="AH24" s="8"/>
    </row>
    <row r="25" spans="1:33" ht="27.75" customHeight="1">
      <c r="A25" s="8"/>
      <c r="B25" s="28">
        <f aca="true" t="shared" si="1" ref="B25:AD25">SUM(B15:B24)</f>
        <v>0</v>
      </c>
      <c r="C25" s="28">
        <f t="shared" si="1"/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  <c r="J25" s="28">
        <f t="shared" si="1"/>
        <v>0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  <c r="S25" s="28">
        <f t="shared" si="1"/>
        <v>0</v>
      </c>
      <c r="T25" s="28">
        <f t="shared" si="1"/>
        <v>0</v>
      </c>
      <c r="U25" s="28">
        <f t="shared" si="1"/>
        <v>0</v>
      </c>
      <c r="V25" s="28">
        <f t="shared" si="1"/>
        <v>0</v>
      </c>
      <c r="W25" s="28">
        <f t="shared" si="1"/>
        <v>0</v>
      </c>
      <c r="X25" s="28">
        <f t="shared" si="1"/>
        <v>0</v>
      </c>
      <c r="Y25" s="28">
        <f t="shared" si="1"/>
        <v>0</v>
      </c>
      <c r="Z25" s="28">
        <f t="shared" si="1"/>
        <v>0</v>
      </c>
      <c r="AA25" s="28">
        <f t="shared" si="1"/>
        <v>0</v>
      </c>
      <c r="AB25" s="28">
        <f t="shared" si="1"/>
        <v>0</v>
      </c>
      <c r="AC25" s="28">
        <f t="shared" si="1"/>
        <v>0</v>
      </c>
      <c r="AD25" s="28">
        <f t="shared" si="1"/>
        <v>0</v>
      </c>
      <c r="AE25" s="28">
        <f>SUM(AE15:AE24)</f>
        <v>0</v>
      </c>
      <c r="AF25" s="28">
        <f>SUM(AF15:AF24)</f>
        <v>0</v>
      </c>
      <c r="AG25" s="28">
        <f>SUM(B25:AF25)/31</f>
        <v>0</v>
      </c>
    </row>
    <row r="26" spans="1:33" ht="27.75" customHeight="1">
      <c r="A26" s="16" t="s">
        <v>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6"/>
    </row>
    <row r="27" spans="1:33" ht="27.75" customHeight="1">
      <c r="A27" s="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6"/>
    </row>
    <row r="28" spans="1:33" ht="27.75" customHeight="1">
      <c r="A28" s="8" t="s">
        <v>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26"/>
    </row>
    <row r="29" spans="1:33" ht="27.75" customHeight="1">
      <c r="A29" s="8" t="s">
        <v>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26"/>
    </row>
    <row r="30" spans="1:33" ht="27.75" customHeight="1">
      <c r="A30" s="8" t="s">
        <v>25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96"/>
    </row>
    <row r="31" spans="1:33" ht="27.75" customHeight="1">
      <c r="A31" s="8" t="s">
        <v>24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26"/>
    </row>
    <row r="32" spans="1:33" ht="27.75" customHeight="1">
      <c r="A32" s="8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26"/>
    </row>
    <row r="33" spans="1:33" ht="27.75" customHeight="1">
      <c r="A33" s="8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26"/>
    </row>
    <row r="34" spans="1:34" ht="27.75" customHeight="1">
      <c r="A34" s="8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26"/>
      <c r="AH34" s="8"/>
    </row>
    <row r="35" spans="1:33" ht="27.75" customHeight="1">
      <c r="A35" s="8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6"/>
    </row>
    <row r="36" spans="1:33" ht="27.75" customHeight="1">
      <c r="A36" s="8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26"/>
    </row>
    <row r="37" spans="1:33" ht="27.75" customHeight="1">
      <c r="A37" s="8" t="s">
        <v>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8"/>
      <c r="AG37" s="28"/>
    </row>
    <row r="38" spans="1:33" ht="27.75" customHeight="1">
      <c r="A38" s="8"/>
      <c r="B38" s="22"/>
      <c r="C38" s="22"/>
      <c r="D38" s="24"/>
      <c r="E38" s="22"/>
      <c r="F38" s="24"/>
      <c r="G38" s="2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36" t="s">
        <v>29</v>
      </c>
    </row>
    <row r="39" spans="1:34" ht="27.75" customHeight="1">
      <c r="A39" s="8"/>
      <c r="B39" s="28">
        <f aca="true" t="shared" si="2" ref="B39:AF39">SUM(B28+B34+B35+B36+B37)</f>
        <v>0</v>
      </c>
      <c r="C39" s="28">
        <f t="shared" si="2"/>
        <v>0</v>
      </c>
      <c r="D39" s="28">
        <f t="shared" si="2"/>
        <v>0</v>
      </c>
      <c r="E39" s="28">
        <f t="shared" si="2"/>
        <v>0</v>
      </c>
      <c r="F39" s="28">
        <f t="shared" si="2"/>
        <v>0</v>
      </c>
      <c r="G39" s="28">
        <f t="shared" si="2"/>
        <v>0</v>
      </c>
      <c r="H39" s="28">
        <f t="shared" si="2"/>
        <v>0</v>
      </c>
      <c r="I39" s="28">
        <f t="shared" si="2"/>
        <v>0</v>
      </c>
      <c r="J39" s="28">
        <f t="shared" si="2"/>
        <v>0</v>
      </c>
      <c r="K39" s="28">
        <f t="shared" si="2"/>
        <v>0</v>
      </c>
      <c r="L39" s="28">
        <f t="shared" si="2"/>
        <v>0</v>
      </c>
      <c r="M39" s="28">
        <f t="shared" si="2"/>
        <v>0</v>
      </c>
      <c r="N39" s="28">
        <f t="shared" si="2"/>
        <v>0</v>
      </c>
      <c r="O39" s="28">
        <f t="shared" si="2"/>
        <v>0</v>
      </c>
      <c r="P39" s="28">
        <f t="shared" si="2"/>
        <v>0</v>
      </c>
      <c r="Q39" s="28">
        <f t="shared" si="2"/>
        <v>0</v>
      </c>
      <c r="R39" s="28">
        <f t="shared" si="2"/>
        <v>0</v>
      </c>
      <c r="S39" s="28">
        <f t="shared" si="2"/>
        <v>0</v>
      </c>
      <c r="T39" s="28">
        <f t="shared" si="2"/>
        <v>0</v>
      </c>
      <c r="U39" s="28">
        <f t="shared" si="2"/>
        <v>0</v>
      </c>
      <c r="V39" s="28">
        <f t="shared" si="2"/>
        <v>0</v>
      </c>
      <c r="W39" s="28">
        <f t="shared" si="2"/>
        <v>0</v>
      </c>
      <c r="X39" s="28">
        <f t="shared" si="2"/>
        <v>0</v>
      </c>
      <c r="Y39" s="28">
        <f t="shared" si="2"/>
        <v>0</v>
      </c>
      <c r="Z39" s="28">
        <f t="shared" si="2"/>
        <v>0</v>
      </c>
      <c r="AA39" s="28">
        <f t="shared" si="2"/>
        <v>0</v>
      </c>
      <c r="AB39" s="28">
        <f t="shared" si="2"/>
        <v>0</v>
      </c>
      <c r="AC39" s="28">
        <f t="shared" si="2"/>
        <v>0</v>
      </c>
      <c r="AD39" s="28">
        <f t="shared" si="2"/>
        <v>0</v>
      </c>
      <c r="AE39" s="28">
        <f t="shared" si="2"/>
        <v>0</v>
      </c>
      <c r="AF39" s="28">
        <f t="shared" si="2"/>
        <v>0</v>
      </c>
      <c r="AG39" s="34">
        <f>SUM(B39:AF39)/31</f>
        <v>0</v>
      </c>
      <c r="AH39" s="109"/>
    </row>
    <row r="40" spans="1:33" ht="27.75" customHeight="1">
      <c r="A40" s="9" t="s">
        <v>12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6"/>
    </row>
    <row r="41" spans="1:33" ht="27.75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6"/>
    </row>
    <row r="42" spans="1:33" ht="27.75" customHeight="1">
      <c r="A42" s="8" t="s">
        <v>13</v>
      </c>
      <c r="B42" s="22"/>
      <c r="C42" s="22"/>
      <c r="D42" s="22"/>
      <c r="E42" s="22"/>
      <c r="F42" s="22"/>
      <c r="G42" s="22"/>
      <c r="H42" s="22"/>
      <c r="I42" s="2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6"/>
    </row>
    <row r="43" spans="1:33" ht="27.75" customHeight="1">
      <c r="A43" s="7" t="s">
        <v>30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6">
        <f>SUM(B43:AF43)</f>
        <v>0</v>
      </c>
    </row>
    <row r="44" spans="1:33" ht="27.75" customHeight="1">
      <c r="A44" s="8" t="s">
        <v>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6"/>
    </row>
    <row r="45" spans="1:33" ht="27.75" customHeight="1">
      <c r="A45" s="8"/>
      <c r="B45" s="22"/>
      <c r="C45" s="22"/>
      <c r="D45" s="22"/>
      <c r="E45" s="22"/>
      <c r="F45" s="22"/>
      <c r="G45" s="22"/>
      <c r="H45" s="22"/>
      <c r="I45" s="2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6"/>
    </row>
    <row r="46" spans="1:33" ht="27.75" customHeight="1">
      <c r="A46" s="8" t="s">
        <v>14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6"/>
    </row>
    <row r="47" spans="1:33" ht="27.75" customHeight="1">
      <c r="A47" s="8"/>
      <c r="B47" s="22"/>
      <c r="C47" s="22"/>
      <c r="D47" s="22"/>
      <c r="E47" s="22"/>
      <c r="F47" s="22"/>
      <c r="G47" s="22"/>
      <c r="H47" s="22"/>
      <c r="I47" s="25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6"/>
    </row>
    <row r="48" spans="1:33" ht="27.75" customHeight="1">
      <c r="A48" s="8" t="s">
        <v>11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8"/>
      <c r="AG48" s="28"/>
    </row>
    <row r="49" spans="1:33" ht="27.75" customHeight="1">
      <c r="A49" s="8"/>
      <c r="B49" s="27"/>
      <c r="C49" s="27"/>
      <c r="D49" s="24"/>
      <c r="E49" s="22"/>
      <c r="F49" s="24"/>
      <c r="G49" s="24"/>
      <c r="H49" s="24"/>
      <c r="I49" s="22"/>
      <c r="J49" s="22"/>
      <c r="K49" s="2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36" t="s">
        <v>29</v>
      </c>
    </row>
    <row r="50" spans="1:34" ht="27.75" customHeight="1">
      <c r="A50" s="8"/>
      <c r="B50" s="28">
        <f aca="true" t="shared" si="3" ref="B50:AF50">SUM(B42:B48)</f>
        <v>0</v>
      </c>
      <c r="C50" s="28">
        <f t="shared" si="3"/>
        <v>0</v>
      </c>
      <c r="D50" s="28">
        <f t="shared" si="3"/>
        <v>0</v>
      </c>
      <c r="E50" s="28">
        <f t="shared" si="3"/>
        <v>0</v>
      </c>
      <c r="F50" s="28">
        <f t="shared" si="3"/>
        <v>0</v>
      </c>
      <c r="G50" s="28">
        <f t="shared" si="3"/>
        <v>0</v>
      </c>
      <c r="H50" s="28">
        <f t="shared" si="3"/>
        <v>0</v>
      </c>
      <c r="I50" s="28">
        <f t="shared" si="3"/>
        <v>0</v>
      </c>
      <c r="J50" s="28">
        <f t="shared" si="3"/>
        <v>0</v>
      </c>
      <c r="K50" s="28">
        <f t="shared" si="3"/>
        <v>0</v>
      </c>
      <c r="L50" s="28">
        <f t="shared" si="3"/>
        <v>0</v>
      </c>
      <c r="M50" s="28">
        <f t="shared" si="3"/>
        <v>0</v>
      </c>
      <c r="N50" s="28">
        <f t="shared" si="3"/>
        <v>0</v>
      </c>
      <c r="O50" s="28">
        <f t="shared" si="3"/>
        <v>0</v>
      </c>
      <c r="P50" s="28">
        <f t="shared" si="3"/>
        <v>0</v>
      </c>
      <c r="Q50" s="28">
        <f t="shared" si="3"/>
        <v>0</v>
      </c>
      <c r="R50" s="28">
        <f t="shared" si="3"/>
        <v>0</v>
      </c>
      <c r="S50" s="28">
        <f t="shared" si="3"/>
        <v>0</v>
      </c>
      <c r="T50" s="28">
        <f t="shared" si="3"/>
        <v>0</v>
      </c>
      <c r="U50" s="28">
        <f t="shared" si="3"/>
        <v>0</v>
      </c>
      <c r="V50" s="28">
        <f t="shared" si="3"/>
        <v>0</v>
      </c>
      <c r="W50" s="28">
        <f t="shared" si="3"/>
        <v>0</v>
      </c>
      <c r="X50" s="28">
        <f t="shared" si="3"/>
        <v>0</v>
      </c>
      <c r="Y50" s="28">
        <f t="shared" si="3"/>
        <v>0</v>
      </c>
      <c r="Z50" s="28">
        <f t="shared" si="3"/>
        <v>0</v>
      </c>
      <c r="AA50" s="28">
        <f t="shared" si="3"/>
        <v>0</v>
      </c>
      <c r="AB50" s="28">
        <f t="shared" si="3"/>
        <v>0</v>
      </c>
      <c r="AC50" s="28">
        <f t="shared" si="3"/>
        <v>0</v>
      </c>
      <c r="AD50" s="28">
        <f t="shared" si="3"/>
        <v>0</v>
      </c>
      <c r="AE50" s="28">
        <f t="shared" si="3"/>
        <v>0</v>
      </c>
      <c r="AF50" s="28">
        <f t="shared" si="3"/>
        <v>0</v>
      </c>
      <c r="AG50" s="34">
        <f>SUM(B50:AF50)/31</f>
        <v>0</v>
      </c>
      <c r="AH50" s="8"/>
    </row>
    <row r="51" spans="1:34" ht="27.75" customHeight="1">
      <c r="A51" s="9" t="s">
        <v>15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6"/>
      <c r="AH51" s="8"/>
    </row>
    <row r="52" spans="1:33" ht="27.75" customHeight="1">
      <c r="A52" s="8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36" t="s">
        <v>29</v>
      </c>
    </row>
    <row r="53" spans="1:33" ht="27.75" customHeight="1">
      <c r="A53" s="8" t="s">
        <v>4</v>
      </c>
      <c r="B53" s="141">
        <v>0.36417</v>
      </c>
      <c r="C53" s="141">
        <v>0.328</v>
      </c>
      <c r="D53" s="141">
        <v>0.38376</v>
      </c>
      <c r="E53" s="141">
        <v>0.55451</v>
      </c>
      <c r="F53" s="141">
        <v>0.49273</v>
      </c>
      <c r="G53" s="141">
        <v>0.47681</v>
      </c>
      <c r="H53" s="141">
        <v>0.57796</v>
      </c>
      <c r="I53" s="141">
        <v>0.4512</v>
      </c>
      <c r="J53" s="141">
        <v>0.37864</v>
      </c>
      <c r="K53" s="141">
        <v>0.41811</v>
      </c>
      <c r="L53" s="141">
        <v>0.54861</v>
      </c>
      <c r="M53" s="141">
        <v>0.52848</v>
      </c>
      <c r="N53" s="141">
        <v>0.45078</v>
      </c>
      <c r="O53" s="141">
        <v>0.51172</v>
      </c>
      <c r="P53" s="141">
        <v>0.44187</v>
      </c>
      <c r="Q53" s="141">
        <v>0.45162</v>
      </c>
      <c r="R53" s="141">
        <v>0.42475</v>
      </c>
      <c r="S53" s="141">
        <v>0.4964</v>
      </c>
      <c r="T53" s="141">
        <v>0.39224</v>
      </c>
      <c r="U53" s="141">
        <v>0.78862</v>
      </c>
      <c r="V53" s="141">
        <v>0.49</v>
      </c>
      <c r="W53" s="141">
        <v>0.515</v>
      </c>
      <c r="X53" s="141">
        <v>0.554</v>
      </c>
      <c r="Y53" s="141">
        <v>0.5713</v>
      </c>
      <c r="Z53" s="141">
        <v>0.4968</v>
      </c>
      <c r="AA53" s="141">
        <v>0.5321</v>
      </c>
      <c r="AB53" s="141">
        <v>0.6362</v>
      </c>
      <c r="AC53" s="141">
        <v>0.5511</v>
      </c>
      <c r="AD53" s="141">
        <v>0.5407</v>
      </c>
      <c r="AE53" s="141">
        <v>0.5572</v>
      </c>
      <c r="AF53" s="141">
        <v>0.5741</v>
      </c>
      <c r="AG53" s="34">
        <f>SUM(B53:AF53)/31</f>
        <v>0.4993380645161291</v>
      </c>
    </row>
    <row r="54" spans="1:33" ht="27.75" customHeight="1">
      <c r="A54" s="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6"/>
    </row>
    <row r="55" spans="1:33" ht="27.75" customHeight="1">
      <c r="A55" s="8" t="s">
        <v>16</v>
      </c>
      <c r="B55" s="26">
        <f>SUM(B12+B25+B39+B50+B53)</f>
        <v>0.36417</v>
      </c>
      <c r="C55" s="26">
        <f aca="true" t="shared" si="4" ref="C55:AF55">SUM(C12+C25+C39+C50+C53)</f>
        <v>0.328</v>
      </c>
      <c r="D55" s="26">
        <f t="shared" si="4"/>
        <v>0.38376</v>
      </c>
      <c r="E55" s="26">
        <f t="shared" si="4"/>
        <v>0.55451</v>
      </c>
      <c r="F55" s="26">
        <f t="shared" si="4"/>
        <v>0.49273</v>
      </c>
      <c r="G55" s="26">
        <f t="shared" si="4"/>
        <v>0.47681</v>
      </c>
      <c r="H55" s="26">
        <f t="shared" si="4"/>
        <v>0.57796</v>
      </c>
      <c r="I55" s="26">
        <f t="shared" si="4"/>
        <v>0.4512</v>
      </c>
      <c r="J55" s="26">
        <f t="shared" si="4"/>
        <v>0.37864</v>
      </c>
      <c r="K55" s="26">
        <f t="shared" si="4"/>
        <v>0.41811</v>
      </c>
      <c r="L55" s="26">
        <f t="shared" si="4"/>
        <v>0.54861</v>
      </c>
      <c r="M55" s="26">
        <f t="shared" si="4"/>
        <v>0.52848</v>
      </c>
      <c r="N55" s="26">
        <f t="shared" si="4"/>
        <v>0.45078</v>
      </c>
      <c r="O55" s="26">
        <f t="shared" si="4"/>
        <v>0.51172</v>
      </c>
      <c r="P55" s="26">
        <f t="shared" si="4"/>
        <v>0.44187</v>
      </c>
      <c r="Q55" s="26">
        <f t="shared" si="4"/>
        <v>0.45162</v>
      </c>
      <c r="R55" s="26">
        <f t="shared" si="4"/>
        <v>0.42475</v>
      </c>
      <c r="S55" s="26">
        <f t="shared" si="4"/>
        <v>0.4964</v>
      </c>
      <c r="T55" s="26">
        <f t="shared" si="4"/>
        <v>0.39224</v>
      </c>
      <c r="U55" s="26">
        <f t="shared" si="4"/>
        <v>0.78862</v>
      </c>
      <c r="V55" s="26">
        <f t="shared" si="4"/>
        <v>0.49</v>
      </c>
      <c r="W55" s="26">
        <f t="shared" si="4"/>
        <v>0.515</v>
      </c>
      <c r="X55" s="26">
        <f t="shared" si="4"/>
        <v>0.554</v>
      </c>
      <c r="Y55" s="26">
        <f t="shared" si="4"/>
        <v>0.5713</v>
      </c>
      <c r="Z55" s="26">
        <f t="shared" si="4"/>
        <v>0.4968</v>
      </c>
      <c r="AA55" s="26">
        <f t="shared" si="4"/>
        <v>0.5321</v>
      </c>
      <c r="AB55" s="26">
        <f t="shared" si="4"/>
        <v>0.6362</v>
      </c>
      <c r="AC55" s="26">
        <f t="shared" si="4"/>
        <v>0.5511</v>
      </c>
      <c r="AD55" s="26">
        <f t="shared" si="4"/>
        <v>0.5407</v>
      </c>
      <c r="AE55" s="26">
        <f t="shared" si="4"/>
        <v>0.5572</v>
      </c>
      <c r="AF55" s="26">
        <f t="shared" si="4"/>
        <v>0.5741</v>
      </c>
      <c r="AG55" s="26"/>
    </row>
    <row r="56" spans="1:33" ht="27.75" customHeight="1">
      <c r="A56" s="8"/>
      <c r="B56" s="25"/>
      <c r="C56" s="16"/>
      <c r="D56" s="25"/>
      <c r="E56" s="22"/>
      <c r="F56" s="25"/>
      <c r="G56" s="2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6"/>
    </row>
    <row r="57" spans="1:33" ht="27.75" customHeight="1">
      <c r="A57" s="8" t="s">
        <v>17</v>
      </c>
      <c r="B57" s="97">
        <v>0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26"/>
    </row>
    <row r="58" spans="1:33" ht="27.75" customHeight="1">
      <c r="A58" s="8"/>
      <c r="B58" s="25"/>
      <c r="C58" s="25"/>
      <c r="D58" s="29"/>
      <c r="E58" s="22"/>
      <c r="F58" s="25"/>
      <c r="G58" s="2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6" t="s">
        <v>29</v>
      </c>
    </row>
    <row r="59" spans="1:33" ht="27.75" customHeight="1" thickBot="1">
      <c r="A59" s="9" t="s">
        <v>22</v>
      </c>
      <c r="B59" s="95">
        <f aca="true" t="shared" si="5" ref="B59:AC59">SUM(B55:B57)</f>
        <v>0.36417</v>
      </c>
      <c r="C59" s="95">
        <f t="shared" si="5"/>
        <v>0.328</v>
      </c>
      <c r="D59" s="95">
        <f t="shared" si="5"/>
        <v>0.38376</v>
      </c>
      <c r="E59" s="95">
        <f t="shared" si="5"/>
        <v>0.55451</v>
      </c>
      <c r="F59" s="95">
        <f t="shared" si="5"/>
        <v>0.49273</v>
      </c>
      <c r="G59" s="95">
        <f t="shared" si="5"/>
        <v>0.47681</v>
      </c>
      <c r="H59" s="95">
        <f t="shared" si="5"/>
        <v>0.57796</v>
      </c>
      <c r="I59" s="95">
        <f t="shared" si="5"/>
        <v>0.4512</v>
      </c>
      <c r="J59" s="95">
        <f t="shared" si="5"/>
        <v>0.37864</v>
      </c>
      <c r="K59" s="95">
        <f t="shared" si="5"/>
        <v>0.41811</v>
      </c>
      <c r="L59" s="95">
        <f t="shared" si="5"/>
        <v>0.54861</v>
      </c>
      <c r="M59" s="95">
        <f t="shared" si="5"/>
        <v>0.52848</v>
      </c>
      <c r="N59" s="95">
        <f t="shared" si="5"/>
        <v>0.45078</v>
      </c>
      <c r="O59" s="95">
        <f t="shared" si="5"/>
        <v>0.51172</v>
      </c>
      <c r="P59" s="95">
        <f t="shared" si="5"/>
        <v>0.44187</v>
      </c>
      <c r="Q59" s="95">
        <f t="shared" si="5"/>
        <v>0.45162</v>
      </c>
      <c r="R59" s="95">
        <f t="shared" si="5"/>
        <v>0.42475</v>
      </c>
      <c r="S59" s="95">
        <f t="shared" si="5"/>
        <v>0.4964</v>
      </c>
      <c r="T59" s="95">
        <f t="shared" si="5"/>
        <v>0.39224</v>
      </c>
      <c r="U59" s="95">
        <f t="shared" si="5"/>
        <v>0.78862</v>
      </c>
      <c r="V59" s="95">
        <f t="shared" si="5"/>
        <v>0.49</v>
      </c>
      <c r="W59" s="95">
        <f t="shared" si="5"/>
        <v>0.515</v>
      </c>
      <c r="X59" s="95">
        <f t="shared" si="5"/>
        <v>0.554</v>
      </c>
      <c r="Y59" s="95">
        <f t="shared" si="5"/>
        <v>0.5713</v>
      </c>
      <c r="Z59" s="95">
        <f t="shared" si="5"/>
        <v>0.4968</v>
      </c>
      <c r="AA59" s="95">
        <f t="shared" si="5"/>
        <v>0.5321</v>
      </c>
      <c r="AB59" s="95">
        <f t="shared" si="5"/>
        <v>0.6362</v>
      </c>
      <c r="AC59" s="95">
        <f t="shared" si="5"/>
        <v>0.5511</v>
      </c>
      <c r="AD59" s="95">
        <f>SUM(AD55:AD57)</f>
        <v>0.5407</v>
      </c>
      <c r="AE59" s="95">
        <f>SUM(AE55:AE57)</f>
        <v>0.5572</v>
      </c>
      <c r="AF59" s="95">
        <f>SUM(AF55:AF57)</f>
        <v>0.5741</v>
      </c>
      <c r="AG59" s="99">
        <f>SUM(B59:AF59)/31</f>
        <v>0.4993380645161291</v>
      </c>
    </row>
    <row r="60" spans="1:16" ht="27.75" customHeight="1">
      <c r="A60" s="9"/>
      <c r="B60" s="10"/>
      <c r="C60" s="7"/>
      <c r="D60" s="7"/>
      <c r="E60" s="7"/>
      <c r="F60" s="7"/>
      <c r="G60" s="7"/>
      <c r="H60" s="7"/>
      <c r="I60" s="10"/>
      <c r="J60" s="10"/>
      <c r="K60" s="10"/>
      <c r="L60" s="10"/>
      <c r="M60" s="10"/>
      <c r="N60" s="10"/>
      <c r="O60" s="10"/>
      <c r="P60" s="10"/>
    </row>
    <row r="61" spans="1:33" ht="27.75" customHeight="1">
      <c r="A61" s="8" t="s">
        <v>20</v>
      </c>
      <c r="B61" s="8"/>
      <c r="C61" s="8"/>
      <c r="D61" s="8"/>
      <c r="E61" s="8"/>
      <c r="F61" s="8"/>
      <c r="G61" s="8"/>
      <c r="H61" s="8"/>
      <c r="I61" s="13"/>
      <c r="J61" s="13"/>
      <c r="K61" s="13"/>
      <c r="L61" s="13"/>
      <c r="M61" s="13"/>
      <c r="N61" s="13"/>
      <c r="O61" s="13"/>
      <c r="P61" s="13"/>
      <c r="Q61" s="7"/>
      <c r="R61" s="7"/>
      <c r="S61" s="8"/>
      <c r="T61" s="8"/>
      <c r="U61" s="8"/>
      <c r="V61" s="8"/>
      <c r="W61" s="8"/>
      <c r="X61" s="8"/>
      <c r="Y61" s="8"/>
      <c r="Z61" s="13"/>
      <c r="AA61" s="13"/>
      <c r="AB61" s="13"/>
      <c r="AC61" s="13"/>
      <c r="AD61" s="13"/>
      <c r="AE61" s="13"/>
      <c r="AF61" s="13"/>
      <c r="AG61" s="13"/>
    </row>
    <row r="62" ht="20.25">
      <c r="AH62" s="8"/>
    </row>
    <row r="63" spans="1:33" ht="20.2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13"/>
    </row>
    <row r="64" spans="1:16" ht="20.25">
      <c r="A64" s="8"/>
      <c r="B64" s="8"/>
      <c r="C64" s="8"/>
      <c r="D64" s="8"/>
      <c r="E64" s="8"/>
      <c r="F64" s="8"/>
      <c r="G64" s="8"/>
      <c r="H64" s="8"/>
      <c r="I64" s="13"/>
      <c r="J64" s="13"/>
      <c r="K64" s="13"/>
      <c r="L64" s="13"/>
      <c r="M64" s="13"/>
      <c r="N64" s="13"/>
      <c r="O64" s="13"/>
      <c r="P64" s="13"/>
    </row>
  </sheetData>
  <sheetProtection/>
  <printOptions/>
  <pageMargins left="0.56" right="0.54" top="0.5" bottom="0.5" header="0.5" footer="0.5"/>
  <pageSetup horizontalDpi="300" verticalDpi="300" orientation="landscape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Q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56" sqref="AG56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37" bestFit="1" customWidth="1"/>
    <col min="34" max="16384" width="8.88671875" style="15" customWidth="1"/>
  </cols>
  <sheetData>
    <row r="1" spans="1:33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4"/>
    </row>
    <row r="2" spans="1:33" ht="23.25">
      <c r="A2" s="1">
        <v>40817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4"/>
    </row>
    <row r="3" spans="1:33" ht="23.25">
      <c r="A3" s="3" t="s">
        <v>21</v>
      </c>
      <c r="Z3" s="4"/>
      <c r="AA3" s="3"/>
      <c r="AB3" s="4"/>
      <c r="AC3" s="4"/>
      <c r="AD3" s="4"/>
      <c r="AE3" s="4"/>
      <c r="AF3" s="4"/>
      <c r="AG3" s="38"/>
    </row>
    <row r="4" spans="1:36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 t="s">
        <v>33</v>
      </c>
    </row>
    <row r="6" spans="1:33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22"/>
      <c r="AG7" s="36"/>
    </row>
    <row r="8" spans="1:33" ht="23.25">
      <c r="A8" s="8" t="s">
        <v>1</v>
      </c>
      <c r="B8" s="45">
        <v>4.66</v>
      </c>
      <c r="C8" s="45">
        <v>4.7</v>
      </c>
      <c r="D8" s="45">
        <v>3.33</v>
      </c>
      <c r="E8" s="45">
        <v>4.35</v>
      </c>
      <c r="F8" s="45">
        <v>4.39</v>
      </c>
      <c r="G8" s="45">
        <v>4.5</v>
      </c>
      <c r="H8" s="45">
        <v>4.67</v>
      </c>
      <c r="I8" s="45">
        <v>4.67</v>
      </c>
      <c r="J8" s="45">
        <v>4.83</v>
      </c>
      <c r="K8" s="45">
        <v>4.99</v>
      </c>
      <c r="L8" s="45">
        <v>4.93</v>
      </c>
      <c r="M8" s="45">
        <v>4.81</v>
      </c>
      <c r="N8" s="45">
        <v>4.83</v>
      </c>
      <c r="O8" s="45">
        <v>4.77</v>
      </c>
      <c r="P8" s="45">
        <v>4.66</v>
      </c>
      <c r="Q8" s="45">
        <v>4.39</v>
      </c>
      <c r="R8" s="45">
        <v>4.28</v>
      </c>
      <c r="S8" s="45">
        <v>6.86</v>
      </c>
      <c r="T8" s="45">
        <v>8.49</v>
      </c>
      <c r="U8" s="45">
        <v>5.79</v>
      </c>
      <c r="V8" s="45">
        <v>5.8</v>
      </c>
      <c r="W8" s="45">
        <v>4.13</v>
      </c>
      <c r="X8" s="45">
        <v>4.33</v>
      </c>
      <c r="Y8" s="45">
        <v>5.92</v>
      </c>
      <c r="Z8" s="45">
        <v>8.72</v>
      </c>
      <c r="AA8" s="45">
        <v>8.57</v>
      </c>
      <c r="AB8" s="45">
        <v>8.22</v>
      </c>
      <c r="AC8" s="45">
        <v>8.94</v>
      </c>
      <c r="AD8" s="45">
        <v>7.41</v>
      </c>
      <c r="AE8" s="45">
        <v>6.79</v>
      </c>
      <c r="AF8" s="45">
        <v>7.14</v>
      </c>
      <c r="AG8" s="45"/>
    </row>
    <row r="9" spans="1:33" ht="23.25">
      <c r="A9" s="8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23.25">
      <c r="A10" s="8" t="s">
        <v>2</v>
      </c>
      <c r="B10" s="45">
        <v>12.17</v>
      </c>
      <c r="C10" s="45">
        <v>11.64</v>
      </c>
      <c r="D10" s="45">
        <v>14.68</v>
      </c>
      <c r="E10" s="45">
        <v>13.08</v>
      </c>
      <c r="F10" s="45">
        <v>13.46</v>
      </c>
      <c r="G10" s="45">
        <v>13.08</v>
      </c>
      <c r="H10" s="45">
        <v>12.56</v>
      </c>
      <c r="I10" s="45">
        <v>12.11</v>
      </c>
      <c r="J10" s="45">
        <v>12.13</v>
      </c>
      <c r="K10" s="45">
        <v>13.49</v>
      </c>
      <c r="L10" s="45">
        <v>13.38</v>
      </c>
      <c r="M10" s="45">
        <v>13.1</v>
      </c>
      <c r="N10" s="45">
        <v>12.38</v>
      </c>
      <c r="O10" s="45">
        <v>12.98</v>
      </c>
      <c r="P10" s="45">
        <v>12.72</v>
      </c>
      <c r="Q10" s="45">
        <v>12.52</v>
      </c>
      <c r="R10" s="45">
        <v>12.98</v>
      </c>
      <c r="S10" s="45">
        <v>13.08</v>
      </c>
      <c r="T10" s="45">
        <v>11.71</v>
      </c>
      <c r="U10" s="45">
        <v>9.53</v>
      </c>
      <c r="V10" s="45">
        <v>10.37</v>
      </c>
      <c r="W10" s="45">
        <v>12.32</v>
      </c>
      <c r="X10" s="45">
        <v>12.28</v>
      </c>
      <c r="Y10" s="45">
        <v>11.39</v>
      </c>
      <c r="Z10" s="45">
        <v>10.23</v>
      </c>
      <c r="AA10" s="45">
        <v>9.58</v>
      </c>
      <c r="AB10" s="45">
        <v>10.71</v>
      </c>
      <c r="AC10" s="45">
        <v>8.55</v>
      </c>
      <c r="AD10" s="45">
        <v>8.4</v>
      </c>
      <c r="AE10" s="45">
        <v>9.27</v>
      </c>
      <c r="AF10" s="45">
        <v>11.17</v>
      </c>
      <c r="AG10" s="45"/>
    </row>
    <row r="11" spans="1:33" ht="23.25">
      <c r="A11" s="8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106" t="s">
        <v>29</v>
      </c>
    </row>
    <row r="12" spans="1:33" ht="23.25">
      <c r="A12" s="8"/>
      <c r="B12" s="45">
        <f aca="true" t="shared" si="0" ref="B12:AF12">SUM(B8:B10)</f>
        <v>16.83</v>
      </c>
      <c r="C12" s="45">
        <f t="shared" si="0"/>
        <v>16.34</v>
      </c>
      <c r="D12" s="45">
        <f t="shared" si="0"/>
        <v>18.009999999999998</v>
      </c>
      <c r="E12" s="45">
        <f t="shared" si="0"/>
        <v>17.43</v>
      </c>
      <c r="F12" s="45">
        <f t="shared" si="0"/>
        <v>17.85</v>
      </c>
      <c r="G12" s="45">
        <f t="shared" si="0"/>
        <v>17.58</v>
      </c>
      <c r="H12" s="45">
        <f t="shared" si="0"/>
        <v>17.23</v>
      </c>
      <c r="I12" s="45">
        <f t="shared" si="0"/>
        <v>16.78</v>
      </c>
      <c r="J12" s="45">
        <f t="shared" si="0"/>
        <v>16.96</v>
      </c>
      <c r="K12" s="45">
        <f t="shared" si="0"/>
        <v>18.48</v>
      </c>
      <c r="L12" s="45">
        <f t="shared" si="0"/>
        <v>18.310000000000002</v>
      </c>
      <c r="M12" s="45">
        <f t="shared" si="0"/>
        <v>17.91</v>
      </c>
      <c r="N12" s="45">
        <f t="shared" si="0"/>
        <v>17.21</v>
      </c>
      <c r="O12" s="45">
        <f t="shared" si="0"/>
        <v>17.75</v>
      </c>
      <c r="P12" s="45">
        <f t="shared" si="0"/>
        <v>17.380000000000003</v>
      </c>
      <c r="Q12" s="45">
        <f t="shared" si="0"/>
        <v>16.91</v>
      </c>
      <c r="R12" s="45">
        <f t="shared" si="0"/>
        <v>17.26</v>
      </c>
      <c r="S12" s="45">
        <f t="shared" si="0"/>
        <v>19.94</v>
      </c>
      <c r="T12" s="45">
        <f t="shared" si="0"/>
        <v>20.200000000000003</v>
      </c>
      <c r="U12" s="45">
        <f t="shared" si="0"/>
        <v>15.32</v>
      </c>
      <c r="V12" s="45">
        <f t="shared" si="0"/>
        <v>16.169999999999998</v>
      </c>
      <c r="W12" s="45">
        <f t="shared" si="0"/>
        <v>16.45</v>
      </c>
      <c r="X12" s="45">
        <f t="shared" si="0"/>
        <v>16.61</v>
      </c>
      <c r="Y12" s="45">
        <f t="shared" si="0"/>
        <v>17.310000000000002</v>
      </c>
      <c r="Z12" s="45">
        <f t="shared" si="0"/>
        <v>18.950000000000003</v>
      </c>
      <c r="AA12" s="45">
        <f t="shared" si="0"/>
        <v>18.15</v>
      </c>
      <c r="AB12" s="45">
        <f t="shared" si="0"/>
        <v>18.93</v>
      </c>
      <c r="AC12" s="45">
        <f t="shared" si="0"/>
        <v>17.490000000000002</v>
      </c>
      <c r="AD12" s="45">
        <f t="shared" si="0"/>
        <v>15.81</v>
      </c>
      <c r="AE12" s="45">
        <f t="shared" si="0"/>
        <v>16.06</v>
      </c>
      <c r="AF12" s="45">
        <f t="shared" si="0"/>
        <v>18.31</v>
      </c>
      <c r="AG12" s="35">
        <f>AVERAGE(B12:AF12)</f>
        <v>17.481290322580644</v>
      </c>
    </row>
    <row r="13" spans="1:33" ht="23.25">
      <c r="A13" s="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45"/>
    </row>
    <row r="14" spans="1:33" ht="23.25">
      <c r="A14" s="9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45"/>
    </row>
    <row r="15" spans="1:33" ht="23.25">
      <c r="A15" s="8" t="s">
        <v>19</v>
      </c>
      <c r="B15" s="160">
        <v>13.935</v>
      </c>
      <c r="C15" s="160">
        <v>13.688</v>
      </c>
      <c r="D15" s="160">
        <v>13.166</v>
      </c>
      <c r="E15" s="160">
        <v>13.375</v>
      </c>
      <c r="F15" s="160">
        <v>13.748</v>
      </c>
      <c r="G15" s="160">
        <v>13.689</v>
      </c>
      <c r="H15" s="160">
        <v>13.992</v>
      </c>
      <c r="I15" s="160">
        <v>14.163</v>
      </c>
      <c r="J15" s="145">
        <v>14.068</v>
      </c>
      <c r="K15" s="45">
        <v>14.5</v>
      </c>
      <c r="L15" s="145">
        <v>15.1</v>
      </c>
      <c r="M15" s="145">
        <v>13.515</v>
      </c>
      <c r="N15" s="145">
        <v>13.475</v>
      </c>
      <c r="O15" s="145">
        <v>13.254</v>
      </c>
      <c r="P15" s="145">
        <v>13.292</v>
      </c>
      <c r="Q15" s="145">
        <v>13.818</v>
      </c>
      <c r="R15" s="45">
        <v>12.224</v>
      </c>
      <c r="S15" s="145">
        <v>13.799</v>
      </c>
      <c r="T15" s="145">
        <v>14.047</v>
      </c>
      <c r="U15" s="145">
        <v>13.473</v>
      </c>
      <c r="V15" s="145">
        <v>13.61</v>
      </c>
      <c r="W15" s="145">
        <v>13.4</v>
      </c>
      <c r="X15" s="145">
        <v>13.891</v>
      </c>
      <c r="Y15" s="145">
        <v>14.34</v>
      </c>
      <c r="Z15" s="145">
        <v>13.578</v>
      </c>
      <c r="AA15" s="145">
        <v>12.931</v>
      </c>
      <c r="AB15" s="145">
        <v>11.123</v>
      </c>
      <c r="AC15" s="145">
        <v>13.267</v>
      </c>
      <c r="AD15" s="145">
        <v>13.926</v>
      </c>
      <c r="AE15" s="145">
        <v>13.684</v>
      </c>
      <c r="AF15" s="145">
        <v>13.684</v>
      </c>
      <c r="AG15" s="45"/>
    </row>
    <row r="16" spans="1:33" ht="23.25">
      <c r="A16" s="8"/>
      <c r="B16" s="160"/>
      <c r="C16" s="160"/>
      <c r="D16" s="160"/>
      <c r="E16" s="160"/>
      <c r="F16" s="160"/>
      <c r="G16" s="160"/>
      <c r="H16" s="160"/>
      <c r="I16" s="160"/>
      <c r="J16" s="145"/>
      <c r="K16" s="45"/>
      <c r="L16" s="145"/>
      <c r="M16" s="145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45"/>
    </row>
    <row r="17" spans="1:33" ht="23.25">
      <c r="A17" s="7" t="s">
        <v>28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0</v>
      </c>
      <c r="AE17" s="145">
        <v>0</v>
      </c>
      <c r="AF17" s="145">
        <v>0</v>
      </c>
      <c r="AG17" s="45"/>
    </row>
    <row r="18" spans="1:33" ht="23.25">
      <c r="A18" s="7"/>
      <c r="B18" s="160"/>
      <c r="C18" s="160"/>
      <c r="D18" s="160"/>
      <c r="E18" s="160"/>
      <c r="F18" s="160"/>
      <c r="G18" s="160"/>
      <c r="H18" s="160"/>
      <c r="I18" s="160"/>
      <c r="J18" s="145"/>
      <c r="K18" s="45"/>
      <c r="L18" s="145"/>
      <c r="M18" s="145"/>
      <c r="N18" s="126"/>
      <c r="O18" s="126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45"/>
    </row>
    <row r="19" spans="1:33" ht="23.25">
      <c r="A19" s="8" t="s">
        <v>5</v>
      </c>
      <c r="B19" s="145">
        <v>3.287</v>
      </c>
      <c r="C19" s="145">
        <v>3.209</v>
      </c>
      <c r="D19" s="145">
        <v>3.439</v>
      </c>
      <c r="E19" s="145">
        <v>2.462</v>
      </c>
      <c r="F19" s="145">
        <v>2.525</v>
      </c>
      <c r="G19" s="145">
        <v>2.355</v>
      </c>
      <c r="H19" s="145">
        <v>2.497</v>
      </c>
      <c r="I19" s="145">
        <v>2.437</v>
      </c>
      <c r="J19" s="145">
        <v>2.475</v>
      </c>
      <c r="K19" s="45">
        <v>2.535</v>
      </c>
      <c r="L19" s="145">
        <v>2.378</v>
      </c>
      <c r="M19" s="145">
        <v>2.264</v>
      </c>
      <c r="N19" s="145">
        <v>2.49</v>
      </c>
      <c r="O19" s="145">
        <v>2.444</v>
      </c>
      <c r="P19" s="145">
        <v>2.495</v>
      </c>
      <c r="Q19" s="145">
        <v>2.48</v>
      </c>
      <c r="R19" s="45">
        <v>2.5</v>
      </c>
      <c r="S19" s="145">
        <v>2.4</v>
      </c>
      <c r="T19" s="145">
        <v>2.4</v>
      </c>
      <c r="U19" s="145">
        <v>2.45</v>
      </c>
      <c r="V19" s="145">
        <v>2.4</v>
      </c>
      <c r="W19" s="145">
        <v>2.29</v>
      </c>
      <c r="X19" s="145">
        <v>2.774</v>
      </c>
      <c r="Y19" s="145">
        <v>2.666</v>
      </c>
      <c r="Z19" s="145">
        <v>2.674</v>
      </c>
      <c r="AA19" s="145">
        <v>2.764</v>
      </c>
      <c r="AB19" s="145">
        <v>2.695</v>
      </c>
      <c r="AC19" s="145">
        <v>2.714</v>
      </c>
      <c r="AD19" s="145">
        <v>2.704</v>
      </c>
      <c r="AE19" s="145">
        <v>2.763</v>
      </c>
      <c r="AF19" s="145">
        <v>2.763</v>
      </c>
      <c r="AG19" s="45"/>
    </row>
    <row r="20" spans="1:33" ht="23.25">
      <c r="A20" s="8"/>
      <c r="B20" s="126"/>
      <c r="C20" s="82"/>
      <c r="D20" s="82"/>
      <c r="E20" s="82"/>
      <c r="F20" s="82"/>
      <c r="G20" s="82"/>
      <c r="H20" s="126"/>
      <c r="I20" s="126"/>
      <c r="J20" s="126"/>
      <c r="K20" s="113"/>
      <c r="L20" s="126"/>
      <c r="M20" s="126"/>
      <c r="N20" s="126"/>
      <c r="O20" s="126"/>
      <c r="P20" s="126"/>
      <c r="Q20" s="126"/>
      <c r="R20" s="126"/>
      <c r="S20" s="113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45"/>
    </row>
    <row r="21" spans="1:33" ht="23.25">
      <c r="A21" s="8" t="s">
        <v>6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5">
        <v>0</v>
      </c>
      <c r="AG21" s="45"/>
    </row>
    <row r="22" spans="1:33" ht="23.25">
      <c r="A22" s="8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45"/>
    </row>
    <row r="23" spans="1:33" ht="23.25">
      <c r="A23" s="8" t="s">
        <v>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0</v>
      </c>
      <c r="AF23" s="145">
        <v>0</v>
      </c>
      <c r="AG23" s="45"/>
    </row>
    <row r="24" spans="1:33" ht="23.25">
      <c r="A24" s="8"/>
      <c r="B24" s="138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06" t="s">
        <v>29</v>
      </c>
    </row>
    <row r="25" spans="1:33" ht="23.25">
      <c r="A25" s="8"/>
      <c r="B25" s="83">
        <f>SUM(B15:B23)</f>
        <v>17.222</v>
      </c>
      <c r="C25" s="83">
        <f aca="true" t="shared" si="1" ref="C25:AF25">SUM(C15:C23)</f>
        <v>16.897000000000002</v>
      </c>
      <c r="D25" s="83">
        <f t="shared" si="1"/>
        <v>16.605</v>
      </c>
      <c r="E25" s="83">
        <f t="shared" si="1"/>
        <v>15.837</v>
      </c>
      <c r="F25" s="83">
        <f t="shared" si="1"/>
        <v>16.273</v>
      </c>
      <c r="G25" s="83">
        <f t="shared" si="1"/>
        <v>16.044</v>
      </c>
      <c r="H25" s="83">
        <f t="shared" si="1"/>
        <v>16.489</v>
      </c>
      <c r="I25" s="83">
        <f t="shared" si="1"/>
        <v>16.6</v>
      </c>
      <c r="J25" s="83">
        <f t="shared" si="1"/>
        <v>16.543</v>
      </c>
      <c r="K25" s="83">
        <f t="shared" si="1"/>
        <v>17.035</v>
      </c>
      <c r="L25" s="83">
        <f t="shared" si="1"/>
        <v>17.478</v>
      </c>
      <c r="M25" s="83">
        <f t="shared" si="1"/>
        <v>15.779</v>
      </c>
      <c r="N25" s="83">
        <f t="shared" si="1"/>
        <v>15.965</v>
      </c>
      <c r="O25" s="83">
        <f t="shared" si="1"/>
        <v>15.698</v>
      </c>
      <c r="P25" s="83">
        <f t="shared" si="1"/>
        <v>15.786999999999999</v>
      </c>
      <c r="Q25" s="83">
        <f t="shared" si="1"/>
        <v>16.298</v>
      </c>
      <c r="R25" s="83">
        <f t="shared" si="1"/>
        <v>14.724</v>
      </c>
      <c r="S25" s="83">
        <f t="shared" si="1"/>
        <v>16.198999999999998</v>
      </c>
      <c r="T25" s="83">
        <f t="shared" si="1"/>
        <v>16.447</v>
      </c>
      <c r="U25" s="83">
        <f t="shared" si="1"/>
        <v>15.923000000000002</v>
      </c>
      <c r="V25" s="83">
        <f t="shared" si="1"/>
        <v>16.009999999999998</v>
      </c>
      <c r="W25" s="83">
        <f t="shared" si="1"/>
        <v>15.690000000000001</v>
      </c>
      <c r="X25" s="83">
        <f t="shared" si="1"/>
        <v>16.665</v>
      </c>
      <c r="Y25" s="83">
        <f t="shared" si="1"/>
        <v>17.006</v>
      </c>
      <c r="Z25" s="83">
        <f t="shared" si="1"/>
        <v>16.252</v>
      </c>
      <c r="AA25" s="83">
        <f t="shared" si="1"/>
        <v>15.694999999999999</v>
      </c>
      <c r="AB25" s="83">
        <f t="shared" si="1"/>
        <v>13.818</v>
      </c>
      <c r="AC25" s="83">
        <f t="shared" si="1"/>
        <v>15.981</v>
      </c>
      <c r="AD25" s="83">
        <f t="shared" si="1"/>
        <v>16.63</v>
      </c>
      <c r="AE25" s="83">
        <f t="shared" si="1"/>
        <v>16.447</v>
      </c>
      <c r="AF25" s="83">
        <f t="shared" si="1"/>
        <v>16.447</v>
      </c>
      <c r="AG25" s="35">
        <f>AVERAGE(B25:AF25)</f>
        <v>16.20916129032258</v>
      </c>
    </row>
    <row r="26" spans="1:33" ht="23.25">
      <c r="A26" s="8"/>
      <c r="B26" s="13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45"/>
    </row>
    <row r="27" spans="1:33" ht="23.25">
      <c r="A27" s="16" t="s">
        <v>8</v>
      </c>
      <c r="B27" s="45"/>
      <c r="C27" s="45"/>
      <c r="D27" s="45"/>
      <c r="E27" s="45"/>
      <c r="F27" s="45"/>
      <c r="G27" s="45"/>
      <c r="H27" s="45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45"/>
    </row>
    <row r="28" spans="1:33" ht="23.25">
      <c r="A28" s="14" t="s">
        <v>9</v>
      </c>
      <c r="B28" s="45">
        <v>17.85</v>
      </c>
      <c r="C28" s="45">
        <v>17.52</v>
      </c>
      <c r="D28" s="45">
        <v>18.86</v>
      </c>
      <c r="E28" s="45">
        <v>18.24</v>
      </c>
      <c r="F28" s="45">
        <v>17.55</v>
      </c>
      <c r="G28" s="45">
        <v>19.37</v>
      </c>
      <c r="H28" s="45">
        <v>15.69</v>
      </c>
      <c r="I28" s="45">
        <v>17.58</v>
      </c>
      <c r="J28" s="45">
        <v>17.47</v>
      </c>
      <c r="K28" s="45">
        <v>19.15</v>
      </c>
      <c r="L28" s="45">
        <v>19.08</v>
      </c>
      <c r="M28" s="45">
        <v>18.49</v>
      </c>
      <c r="N28" s="45">
        <v>17.03</v>
      </c>
      <c r="O28" s="45">
        <v>17.86</v>
      </c>
      <c r="P28" s="45">
        <v>16.65</v>
      </c>
      <c r="Q28" s="45">
        <v>18.68</v>
      </c>
      <c r="R28" s="45">
        <v>19.76</v>
      </c>
      <c r="S28" s="45">
        <v>17.04</v>
      </c>
      <c r="T28" s="45">
        <v>17.29</v>
      </c>
      <c r="U28" s="45">
        <v>17.18</v>
      </c>
      <c r="V28" s="45">
        <v>18.26</v>
      </c>
      <c r="W28" s="45">
        <v>15.9</v>
      </c>
      <c r="X28" s="45">
        <v>17.55</v>
      </c>
      <c r="Y28" s="45">
        <v>18.59</v>
      </c>
      <c r="Z28" s="45">
        <v>17.84</v>
      </c>
      <c r="AA28" s="45">
        <v>16.62</v>
      </c>
      <c r="AB28" s="45">
        <v>17.41</v>
      </c>
      <c r="AC28" s="45">
        <v>16.96</v>
      </c>
      <c r="AD28" s="45">
        <v>17.56</v>
      </c>
      <c r="AE28" s="45">
        <v>17.83</v>
      </c>
      <c r="AF28" s="45">
        <v>17.31</v>
      </c>
      <c r="AG28" s="45"/>
    </row>
    <row r="29" spans="1:33" ht="23.25">
      <c r="A29" s="18" t="s">
        <v>28</v>
      </c>
      <c r="B29" s="142">
        <v>-0.25</v>
      </c>
      <c r="C29" s="142">
        <v>0</v>
      </c>
      <c r="D29" s="142">
        <v>0</v>
      </c>
      <c r="E29" s="142">
        <v>-0.25</v>
      </c>
      <c r="F29" s="142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45"/>
    </row>
    <row r="30" spans="1:33" ht="23.25">
      <c r="A30" s="14" t="s">
        <v>10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ht="23.25">
      <c r="A31" s="14" t="s">
        <v>25</v>
      </c>
      <c r="B31" s="159">
        <v>49</v>
      </c>
      <c r="C31" s="159">
        <v>45</v>
      </c>
      <c r="D31" s="159">
        <v>46</v>
      </c>
      <c r="E31" s="159">
        <v>48</v>
      </c>
      <c r="F31" s="159">
        <v>50</v>
      </c>
      <c r="G31" s="159">
        <v>46</v>
      </c>
      <c r="H31" s="159">
        <v>51</v>
      </c>
      <c r="I31" s="159">
        <v>46</v>
      </c>
      <c r="J31" s="159">
        <v>48</v>
      </c>
      <c r="K31" s="159">
        <v>46</v>
      </c>
      <c r="L31" s="159">
        <v>52</v>
      </c>
      <c r="M31" s="159">
        <v>48</v>
      </c>
      <c r="N31" s="159">
        <v>47</v>
      </c>
      <c r="O31" s="159">
        <v>52</v>
      </c>
      <c r="P31" s="159">
        <v>36</v>
      </c>
      <c r="Q31" s="159">
        <v>42</v>
      </c>
      <c r="R31" s="159">
        <v>52</v>
      </c>
      <c r="S31" s="159">
        <v>51</v>
      </c>
      <c r="T31" s="159">
        <v>46</v>
      </c>
      <c r="U31" s="159">
        <v>47</v>
      </c>
      <c r="V31" s="159">
        <v>46</v>
      </c>
      <c r="W31" s="159">
        <v>45</v>
      </c>
      <c r="X31" s="159">
        <v>45</v>
      </c>
      <c r="Y31" s="159">
        <v>47</v>
      </c>
      <c r="Z31" s="159">
        <v>49</v>
      </c>
      <c r="AA31" s="159">
        <v>51</v>
      </c>
      <c r="AB31" s="159">
        <v>57</v>
      </c>
      <c r="AC31" s="159">
        <v>47</v>
      </c>
      <c r="AD31" s="159">
        <v>47</v>
      </c>
      <c r="AE31" s="159">
        <v>44</v>
      </c>
      <c r="AF31" s="159">
        <v>62</v>
      </c>
      <c r="AG31" s="45"/>
    </row>
    <row r="32" spans="1:33" ht="23.25">
      <c r="A32" s="14" t="s">
        <v>24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/>
    </row>
    <row r="33" spans="1:33" ht="23.25">
      <c r="A33" s="14" t="s">
        <v>26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/>
    </row>
    <row r="34" spans="1:33" ht="23.25">
      <c r="A34" s="14" t="s">
        <v>27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/>
    </row>
    <row r="35" spans="1:33" ht="23.25">
      <c r="A35" s="14" t="s">
        <v>18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23.25">
      <c r="A36" s="14" t="s">
        <v>5</v>
      </c>
      <c r="B36" s="45">
        <v>1</v>
      </c>
      <c r="C36" s="45">
        <v>1</v>
      </c>
      <c r="D36" s="45">
        <v>1</v>
      </c>
      <c r="E36" s="45">
        <v>1</v>
      </c>
      <c r="F36" s="45">
        <v>1</v>
      </c>
      <c r="G36" s="45">
        <v>1</v>
      </c>
      <c r="H36" s="45">
        <v>1</v>
      </c>
      <c r="I36" s="45">
        <v>0.9</v>
      </c>
      <c r="J36" s="45">
        <v>0.9</v>
      </c>
      <c r="K36" s="45">
        <v>0.9</v>
      </c>
      <c r="L36" s="45">
        <v>0.9</v>
      </c>
      <c r="M36" s="45">
        <v>0.9</v>
      </c>
      <c r="N36" s="45">
        <v>0.9</v>
      </c>
      <c r="O36" s="45">
        <v>0.9</v>
      </c>
      <c r="P36" s="45">
        <v>0.9</v>
      </c>
      <c r="Q36" s="45">
        <v>0.9</v>
      </c>
      <c r="R36" s="45">
        <v>0.9</v>
      </c>
      <c r="S36" s="45">
        <v>0.9</v>
      </c>
      <c r="T36" s="45">
        <v>0.9</v>
      </c>
      <c r="U36" s="45">
        <v>0.9</v>
      </c>
      <c r="V36" s="45">
        <v>0.9</v>
      </c>
      <c r="W36" s="45">
        <v>0.9</v>
      </c>
      <c r="X36" s="45">
        <v>0.9</v>
      </c>
      <c r="Y36" s="45">
        <v>0.9</v>
      </c>
      <c r="Z36" s="45">
        <v>0.9</v>
      </c>
      <c r="AA36" s="45">
        <v>0.9</v>
      </c>
      <c r="AB36" s="45">
        <v>0.9</v>
      </c>
      <c r="AC36" s="45">
        <v>0.9</v>
      </c>
      <c r="AD36" s="45">
        <v>0.9</v>
      </c>
      <c r="AE36" s="45">
        <v>0.9</v>
      </c>
      <c r="AF36" s="45">
        <v>0.9</v>
      </c>
      <c r="AG36" s="45"/>
    </row>
    <row r="37" spans="1:33" ht="23.25">
      <c r="A37" s="14" t="s">
        <v>11</v>
      </c>
      <c r="B37" s="120"/>
      <c r="C37" s="120"/>
      <c r="D37" s="120"/>
      <c r="E37" s="120"/>
      <c r="F37" s="120"/>
      <c r="G37" s="120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45"/>
    </row>
    <row r="38" spans="1:33" ht="23.25">
      <c r="A38" s="14" t="s">
        <v>7</v>
      </c>
      <c r="B38" s="120"/>
      <c r="C38" s="120"/>
      <c r="D38" s="120"/>
      <c r="E38" s="120"/>
      <c r="F38" s="120"/>
      <c r="G38" s="120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45"/>
    </row>
    <row r="39" spans="1:33" ht="23.25">
      <c r="A39" s="1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06" t="s">
        <v>29</v>
      </c>
    </row>
    <row r="40" spans="1:33" ht="23.25">
      <c r="A40" s="8"/>
      <c r="B40" s="83">
        <f>SUM(B28+B29+B30+B35+B36+B37+B38)</f>
        <v>18.6</v>
      </c>
      <c r="C40" s="83">
        <f aca="true" t="shared" si="2" ref="C40:AF40">SUM(C28+C29+C30+C35+C36+C37+C38)</f>
        <v>18.52</v>
      </c>
      <c r="D40" s="83">
        <f t="shared" si="2"/>
        <v>19.86</v>
      </c>
      <c r="E40" s="83">
        <f t="shared" si="2"/>
        <v>18.99</v>
      </c>
      <c r="F40" s="83">
        <f t="shared" si="2"/>
        <v>18.55</v>
      </c>
      <c r="G40" s="83">
        <f t="shared" si="2"/>
        <v>20.37</v>
      </c>
      <c r="H40" s="83">
        <f t="shared" si="2"/>
        <v>16.689999999999998</v>
      </c>
      <c r="I40" s="83">
        <f t="shared" si="2"/>
        <v>18.479999999999997</v>
      </c>
      <c r="J40" s="83">
        <f t="shared" si="2"/>
        <v>18.369999999999997</v>
      </c>
      <c r="K40" s="83">
        <f t="shared" si="2"/>
        <v>20.049999999999997</v>
      </c>
      <c r="L40" s="83">
        <f t="shared" si="2"/>
        <v>19.979999999999997</v>
      </c>
      <c r="M40" s="83">
        <f t="shared" si="2"/>
        <v>19.389999999999997</v>
      </c>
      <c r="N40" s="83">
        <f t="shared" si="2"/>
        <v>17.93</v>
      </c>
      <c r="O40" s="83">
        <f t="shared" si="2"/>
        <v>18.759999999999998</v>
      </c>
      <c r="P40" s="83">
        <f t="shared" si="2"/>
        <v>17.549999999999997</v>
      </c>
      <c r="Q40" s="83">
        <f t="shared" si="2"/>
        <v>19.58</v>
      </c>
      <c r="R40" s="83">
        <f t="shared" si="2"/>
        <v>20.66</v>
      </c>
      <c r="S40" s="83">
        <f t="shared" si="2"/>
        <v>17.939999999999998</v>
      </c>
      <c r="T40" s="83">
        <f t="shared" si="2"/>
        <v>18.189999999999998</v>
      </c>
      <c r="U40" s="83">
        <f t="shared" si="2"/>
        <v>18.08</v>
      </c>
      <c r="V40" s="83">
        <f t="shared" si="2"/>
        <v>19.16</v>
      </c>
      <c r="W40" s="83">
        <f t="shared" si="2"/>
        <v>16.8</v>
      </c>
      <c r="X40" s="83">
        <f t="shared" si="2"/>
        <v>18.45</v>
      </c>
      <c r="Y40" s="83">
        <f t="shared" si="2"/>
        <v>19.49</v>
      </c>
      <c r="Z40" s="83">
        <f t="shared" si="2"/>
        <v>18.74</v>
      </c>
      <c r="AA40" s="83">
        <f t="shared" si="2"/>
        <v>17.52</v>
      </c>
      <c r="AB40" s="83">
        <f t="shared" si="2"/>
        <v>18.31</v>
      </c>
      <c r="AC40" s="83">
        <f t="shared" si="2"/>
        <v>17.86</v>
      </c>
      <c r="AD40" s="83">
        <f t="shared" si="2"/>
        <v>18.459999999999997</v>
      </c>
      <c r="AE40" s="83">
        <f t="shared" si="2"/>
        <v>18.729999999999997</v>
      </c>
      <c r="AF40" s="83">
        <f t="shared" si="2"/>
        <v>18.209999999999997</v>
      </c>
      <c r="AG40" s="35">
        <f>AVERAGE(B40:AF40)</f>
        <v>18.653870967741938</v>
      </c>
    </row>
    <row r="41" spans="1:33" ht="23.25">
      <c r="A41" s="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45"/>
    </row>
    <row r="42" spans="1:33" ht="23.25">
      <c r="A42" s="9" t="s">
        <v>12</v>
      </c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45"/>
    </row>
    <row r="43" spans="1:33" ht="23.25">
      <c r="A43" s="8" t="s">
        <v>13</v>
      </c>
      <c r="B43" s="145">
        <v>2.5</v>
      </c>
      <c r="C43" s="145">
        <v>2</v>
      </c>
      <c r="D43" s="145">
        <v>1.7</v>
      </c>
      <c r="E43" s="145">
        <v>2.2</v>
      </c>
      <c r="F43" s="145">
        <v>2.5</v>
      </c>
      <c r="G43" s="145">
        <v>2.2</v>
      </c>
      <c r="H43" s="145">
        <v>1.9</v>
      </c>
      <c r="I43" s="145">
        <v>1.9</v>
      </c>
      <c r="J43" s="145">
        <v>2.3</v>
      </c>
      <c r="K43" s="145">
        <v>2.5</v>
      </c>
      <c r="L43" s="145">
        <v>2.4</v>
      </c>
      <c r="M43" s="145">
        <v>2.3</v>
      </c>
      <c r="N43" s="145">
        <v>2.3</v>
      </c>
      <c r="O43" s="145">
        <v>1.8</v>
      </c>
      <c r="P43" s="145">
        <v>2.5</v>
      </c>
      <c r="Q43" s="145">
        <v>2</v>
      </c>
      <c r="R43" s="145">
        <v>1.6</v>
      </c>
      <c r="S43" s="145">
        <v>2.4</v>
      </c>
      <c r="T43" s="145">
        <v>2.4</v>
      </c>
      <c r="U43" s="145">
        <v>1.8</v>
      </c>
      <c r="V43" s="145">
        <v>2.1</v>
      </c>
      <c r="W43" s="145">
        <v>2.1</v>
      </c>
      <c r="X43" s="145">
        <v>2.1</v>
      </c>
      <c r="Y43" s="145">
        <v>1.7</v>
      </c>
      <c r="Z43" s="145">
        <v>2.7</v>
      </c>
      <c r="AA43" s="145">
        <v>1.9</v>
      </c>
      <c r="AB43" s="145">
        <v>2.1</v>
      </c>
      <c r="AC43" s="145">
        <v>2.4</v>
      </c>
      <c r="AD43" s="145">
        <v>2.3</v>
      </c>
      <c r="AE43" s="145">
        <v>2.1</v>
      </c>
      <c r="AF43" s="145">
        <v>1.8</v>
      </c>
      <c r="AG43" s="45"/>
    </row>
    <row r="44" spans="1:33" ht="23.25">
      <c r="A44" s="8" t="s">
        <v>31</v>
      </c>
      <c r="B44" s="145">
        <v>0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0</v>
      </c>
      <c r="AE44" s="145">
        <v>0</v>
      </c>
      <c r="AF44" s="145">
        <v>0</v>
      </c>
      <c r="AG44" s="45"/>
    </row>
    <row r="45" spans="1:33" ht="23.25">
      <c r="A45" s="8" t="s">
        <v>4</v>
      </c>
      <c r="B45" s="145">
        <v>1.6</v>
      </c>
      <c r="C45" s="145">
        <v>1.6</v>
      </c>
      <c r="D45" s="145">
        <v>1.6</v>
      </c>
      <c r="E45" s="145">
        <v>1.6</v>
      </c>
      <c r="F45" s="145">
        <v>1.6</v>
      </c>
      <c r="G45" s="145">
        <v>1.6</v>
      </c>
      <c r="H45" s="145">
        <v>1.6</v>
      </c>
      <c r="I45" s="145">
        <v>1.6</v>
      </c>
      <c r="J45" s="145">
        <v>1.6</v>
      </c>
      <c r="K45" s="145">
        <v>1.6</v>
      </c>
      <c r="L45" s="145">
        <v>1.6</v>
      </c>
      <c r="M45" s="145">
        <v>1.6</v>
      </c>
      <c r="N45" s="145">
        <v>1.6</v>
      </c>
      <c r="O45" s="145">
        <v>1.6</v>
      </c>
      <c r="P45" s="145">
        <v>1.6</v>
      </c>
      <c r="Q45" s="145">
        <v>1.6</v>
      </c>
      <c r="R45" s="145">
        <v>1.6</v>
      </c>
      <c r="S45" s="145">
        <v>1.6</v>
      </c>
      <c r="T45" s="145">
        <v>1.6</v>
      </c>
      <c r="U45" s="145">
        <v>1.6</v>
      </c>
      <c r="V45" s="145">
        <v>1.6</v>
      </c>
      <c r="W45" s="145">
        <v>1.6</v>
      </c>
      <c r="X45" s="145">
        <v>1.6</v>
      </c>
      <c r="Y45" s="145">
        <v>1.6</v>
      </c>
      <c r="Z45" s="145">
        <v>1.6</v>
      </c>
      <c r="AA45" s="145">
        <v>1.6</v>
      </c>
      <c r="AB45" s="145">
        <v>1.6</v>
      </c>
      <c r="AC45" s="145">
        <v>1.6</v>
      </c>
      <c r="AD45" s="145">
        <v>1.6</v>
      </c>
      <c r="AE45" s="145">
        <v>1.6</v>
      </c>
      <c r="AF45" s="145">
        <v>1.6</v>
      </c>
      <c r="AG45" s="45"/>
    </row>
    <row r="46" spans="1:33" ht="23.25">
      <c r="A46" s="8"/>
      <c r="B46" s="145"/>
      <c r="C46" s="145"/>
      <c r="D46" s="145"/>
      <c r="E46" s="145"/>
      <c r="F46" s="145"/>
      <c r="G46" s="145"/>
      <c r="H46" s="145"/>
      <c r="I46" s="145"/>
      <c r="J46" s="145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45"/>
    </row>
    <row r="47" spans="1:33" ht="23.25">
      <c r="A47" s="8" t="s">
        <v>14</v>
      </c>
      <c r="B47" s="145">
        <v>0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0</v>
      </c>
      <c r="AE47" s="145">
        <v>0</v>
      </c>
      <c r="AF47" s="145">
        <v>0</v>
      </c>
      <c r="AG47" s="45"/>
    </row>
    <row r="48" spans="1:33" ht="23.25">
      <c r="A48" s="8"/>
      <c r="B48" s="145"/>
      <c r="C48" s="145"/>
      <c r="D48" s="145"/>
      <c r="E48" s="145"/>
      <c r="F48" s="145"/>
      <c r="G48" s="145"/>
      <c r="H48" s="145"/>
      <c r="I48" s="145"/>
      <c r="J48" s="145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45"/>
    </row>
    <row r="49" spans="1:33" ht="23.25">
      <c r="A49" s="8" t="s">
        <v>11</v>
      </c>
      <c r="B49" s="145">
        <v>0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45"/>
    </row>
    <row r="50" spans="1:33" ht="23.25">
      <c r="A50" s="8"/>
      <c r="B50" s="164"/>
      <c r="C50" s="164"/>
      <c r="D50" s="163"/>
      <c r="E50" s="163"/>
      <c r="F50" s="163"/>
      <c r="G50" s="163"/>
      <c r="H50" s="163"/>
      <c r="I50" s="165"/>
      <c r="J50" s="165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106" t="s">
        <v>29</v>
      </c>
    </row>
    <row r="51" spans="1:33" ht="23.25">
      <c r="A51" s="9"/>
      <c r="B51" s="45">
        <f>SUM(B43:B49)</f>
        <v>4.1</v>
      </c>
      <c r="C51" s="45">
        <f>SUM(C43:C49)</f>
        <v>3.6</v>
      </c>
      <c r="D51" s="45">
        <f>SUM(D43:D49)</f>
        <v>3.3</v>
      </c>
      <c r="E51" s="45">
        <f aca="true" t="shared" si="3" ref="E51:J51">SUM(E43:E49)</f>
        <v>3.8000000000000003</v>
      </c>
      <c r="F51" s="45">
        <f t="shared" si="3"/>
        <v>4.1</v>
      </c>
      <c r="G51" s="45">
        <f t="shared" si="3"/>
        <v>3.8000000000000003</v>
      </c>
      <c r="H51" s="45">
        <f t="shared" si="3"/>
        <v>3.5</v>
      </c>
      <c r="I51" s="145">
        <f t="shared" si="3"/>
        <v>3.5</v>
      </c>
      <c r="J51" s="145">
        <f t="shared" si="3"/>
        <v>3.9</v>
      </c>
      <c r="K51" s="77">
        <f aca="true" t="shared" si="4" ref="K51:AF51">SUM(K43:K49)</f>
        <v>4.1</v>
      </c>
      <c r="L51" s="77">
        <f t="shared" si="4"/>
        <v>4</v>
      </c>
      <c r="M51" s="77">
        <f t="shared" si="4"/>
        <v>3.9</v>
      </c>
      <c r="N51" s="77">
        <f t="shared" si="4"/>
        <v>3.9</v>
      </c>
      <c r="O51" s="77">
        <f t="shared" si="4"/>
        <v>3.4000000000000004</v>
      </c>
      <c r="P51" s="77">
        <f t="shared" si="4"/>
        <v>4.1</v>
      </c>
      <c r="Q51" s="77">
        <f t="shared" si="4"/>
        <v>3.6</v>
      </c>
      <c r="R51" s="77">
        <f t="shared" si="4"/>
        <v>3.2</v>
      </c>
      <c r="S51" s="77">
        <f t="shared" si="4"/>
        <v>4</v>
      </c>
      <c r="T51" s="77">
        <f t="shared" si="4"/>
        <v>4</v>
      </c>
      <c r="U51" s="77">
        <f t="shared" si="4"/>
        <v>3.4000000000000004</v>
      </c>
      <c r="V51" s="77">
        <f t="shared" si="4"/>
        <v>3.7</v>
      </c>
      <c r="W51" s="77">
        <f t="shared" si="4"/>
        <v>3.7</v>
      </c>
      <c r="X51" s="77">
        <f t="shared" si="4"/>
        <v>3.7</v>
      </c>
      <c r="Y51" s="77">
        <f t="shared" si="4"/>
        <v>3.3</v>
      </c>
      <c r="Z51" s="77">
        <f t="shared" si="4"/>
        <v>4.300000000000001</v>
      </c>
      <c r="AA51" s="77">
        <f t="shared" si="4"/>
        <v>3.5</v>
      </c>
      <c r="AB51" s="77">
        <f t="shared" si="4"/>
        <v>3.7</v>
      </c>
      <c r="AC51" s="77">
        <f t="shared" si="4"/>
        <v>4</v>
      </c>
      <c r="AD51" s="77">
        <f t="shared" si="4"/>
        <v>3.9</v>
      </c>
      <c r="AE51" s="77">
        <f t="shared" si="4"/>
        <v>3.7</v>
      </c>
      <c r="AF51" s="77">
        <f t="shared" si="4"/>
        <v>3.4000000000000004</v>
      </c>
      <c r="AG51" s="35">
        <f>AVERAGE(B51:AF51)</f>
        <v>3.745161290322582</v>
      </c>
    </row>
    <row r="52" spans="1:33" ht="23.25">
      <c r="A52" s="9"/>
      <c r="B52" s="83"/>
      <c r="C52" s="83"/>
      <c r="D52" s="83"/>
      <c r="E52" s="83"/>
      <c r="F52" s="83"/>
      <c r="G52" s="83"/>
      <c r="H52" s="83"/>
      <c r="I52" s="83"/>
      <c r="J52" s="83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163"/>
    </row>
    <row r="53" spans="1:33" ht="23.25">
      <c r="A53" s="9" t="s">
        <v>15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40" t="s">
        <v>29</v>
      </c>
    </row>
    <row r="54" spans="1:33" ht="23.25">
      <c r="A54" s="8" t="s">
        <v>4</v>
      </c>
      <c r="B54" s="140">
        <v>0.5</v>
      </c>
      <c r="C54" s="140">
        <v>0.3</v>
      </c>
      <c r="D54" s="140">
        <v>0.4</v>
      </c>
      <c r="E54" s="140">
        <v>0.5</v>
      </c>
      <c r="F54" s="140">
        <v>0.4</v>
      </c>
      <c r="G54" s="140">
        <v>0.6</v>
      </c>
      <c r="H54" s="140">
        <v>0.6</v>
      </c>
      <c r="I54" s="83">
        <v>0.5</v>
      </c>
      <c r="J54" s="83" t="s">
        <v>34</v>
      </c>
      <c r="K54" s="83">
        <v>0.8</v>
      </c>
      <c r="L54" s="83">
        <v>0.8</v>
      </c>
      <c r="M54" s="83">
        <v>0.8</v>
      </c>
      <c r="N54" s="83">
        <v>0.7</v>
      </c>
      <c r="O54" s="83">
        <v>0.7</v>
      </c>
      <c r="P54" s="83">
        <v>0.4</v>
      </c>
      <c r="Q54" s="83" t="s">
        <v>35</v>
      </c>
      <c r="R54" s="83">
        <v>0.7</v>
      </c>
      <c r="S54" s="83">
        <v>0.4</v>
      </c>
      <c r="T54" s="83">
        <v>0.5</v>
      </c>
      <c r="U54" s="83">
        <v>0.5</v>
      </c>
      <c r="V54" s="83">
        <v>0.5</v>
      </c>
      <c r="W54" s="83">
        <v>0.4</v>
      </c>
      <c r="X54" s="83">
        <v>0.6</v>
      </c>
      <c r="Y54" s="83">
        <v>0.8</v>
      </c>
      <c r="Z54" s="83">
        <v>0.5</v>
      </c>
      <c r="AA54" s="83" t="s">
        <v>36</v>
      </c>
      <c r="AB54" s="83" t="s">
        <v>36</v>
      </c>
      <c r="AC54" s="83" t="s">
        <v>36</v>
      </c>
      <c r="AD54" s="83" t="s">
        <v>36</v>
      </c>
      <c r="AE54" s="83" t="s">
        <v>36</v>
      </c>
      <c r="AF54" s="83" t="s">
        <v>36</v>
      </c>
      <c r="AG54" s="35">
        <f>AVERAGE(B54:AF54)</f>
        <v>0.5608695652173913</v>
      </c>
    </row>
    <row r="55" spans="1:33" ht="23.25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45"/>
    </row>
    <row r="56" spans="1:33" ht="23.25">
      <c r="A56" s="8" t="s">
        <v>16</v>
      </c>
      <c r="B56" s="77">
        <f aca="true" t="shared" si="5" ref="B56:J56">SUM(B54,B52,B40,B25,B12)</f>
        <v>53.152</v>
      </c>
      <c r="C56" s="77">
        <f t="shared" si="5"/>
        <v>52.057</v>
      </c>
      <c r="D56" s="77">
        <f t="shared" si="5"/>
        <v>54.87499999999999</v>
      </c>
      <c r="E56" s="77">
        <f t="shared" si="5"/>
        <v>52.757</v>
      </c>
      <c r="F56" s="77">
        <f t="shared" si="5"/>
        <v>53.073</v>
      </c>
      <c r="G56" s="77">
        <f t="shared" si="5"/>
        <v>54.594</v>
      </c>
      <c r="H56" s="77">
        <f t="shared" si="5"/>
        <v>51.009</v>
      </c>
      <c r="I56" s="77">
        <f t="shared" si="5"/>
        <v>52.36</v>
      </c>
      <c r="J56" s="77">
        <f t="shared" si="5"/>
        <v>51.873</v>
      </c>
      <c r="K56" s="77">
        <f aca="true" t="shared" si="6" ref="K56:AF56">SUM(K54,K51,K40,K25,K12)</f>
        <v>60.465</v>
      </c>
      <c r="L56" s="77">
        <f t="shared" si="6"/>
        <v>60.568</v>
      </c>
      <c r="M56" s="77">
        <f t="shared" si="6"/>
        <v>57.778999999999996</v>
      </c>
      <c r="N56" s="77">
        <f t="shared" si="6"/>
        <v>55.705000000000005</v>
      </c>
      <c r="O56" s="77">
        <f t="shared" si="6"/>
        <v>56.308</v>
      </c>
      <c r="P56" s="77">
        <f t="shared" si="6"/>
        <v>55.217</v>
      </c>
      <c r="Q56" s="77">
        <f t="shared" si="6"/>
        <v>56.38799999999999</v>
      </c>
      <c r="R56" s="77">
        <f t="shared" si="6"/>
        <v>56.54400000000001</v>
      </c>
      <c r="S56" s="77">
        <f t="shared" si="6"/>
        <v>58.479</v>
      </c>
      <c r="T56" s="77">
        <f t="shared" si="6"/>
        <v>59.337</v>
      </c>
      <c r="U56" s="77">
        <f t="shared" si="6"/>
        <v>53.223</v>
      </c>
      <c r="V56" s="77">
        <f t="shared" si="6"/>
        <v>55.53999999999999</v>
      </c>
      <c r="W56" s="77">
        <f t="shared" si="6"/>
        <v>53.040000000000006</v>
      </c>
      <c r="X56" s="77">
        <f t="shared" si="6"/>
        <v>56.025</v>
      </c>
      <c r="Y56" s="77">
        <f t="shared" si="6"/>
        <v>57.906</v>
      </c>
      <c r="Z56" s="77">
        <f t="shared" si="6"/>
        <v>58.742000000000004</v>
      </c>
      <c r="AA56" s="77">
        <f t="shared" si="6"/>
        <v>54.864999999999995</v>
      </c>
      <c r="AB56" s="77">
        <f t="shared" si="6"/>
        <v>54.757999999999996</v>
      </c>
      <c r="AC56" s="77">
        <f t="shared" si="6"/>
        <v>55.331</v>
      </c>
      <c r="AD56" s="77">
        <f t="shared" si="6"/>
        <v>54.8</v>
      </c>
      <c r="AE56" s="77">
        <f t="shared" si="6"/>
        <v>54.937</v>
      </c>
      <c r="AF56" s="77">
        <f t="shared" si="6"/>
        <v>56.367000000000004</v>
      </c>
      <c r="AG56" s="40">
        <f>AVERAGE(B56:AF56)</f>
        <v>55.421741935483865</v>
      </c>
    </row>
    <row r="57" spans="1:33" ht="23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40"/>
    </row>
    <row r="58" spans="1:33" ht="23.25">
      <c r="A58" s="8" t="s">
        <v>17</v>
      </c>
      <c r="B58" s="114">
        <f aca="true" t="shared" si="7" ref="B58:J58">-SUM(B21+B23+B37+B38+B48+B50)</f>
        <v>0</v>
      </c>
      <c r="C58" s="114">
        <f t="shared" si="7"/>
        <v>0</v>
      </c>
      <c r="D58" s="114">
        <f t="shared" si="7"/>
        <v>0</v>
      </c>
      <c r="E58" s="114">
        <f t="shared" si="7"/>
        <v>0</v>
      </c>
      <c r="F58" s="114">
        <f t="shared" si="7"/>
        <v>0</v>
      </c>
      <c r="G58" s="114">
        <f t="shared" si="7"/>
        <v>0</v>
      </c>
      <c r="H58" s="114">
        <f t="shared" si="7"/>
        <v>0</v>
      </c>
      <c r="I58" s="114">
        <f t="shared" si="7"/>
        <v>0</v>
      </c>
      <c r="J58" s="114">
        <f t="shared" si="7"/>
        <v>0</v>
      </c>
      <c r="K58" s="114">
        <f aca="true" t="shared" si="8" ref="K58:AF58">-SUM(K21+K23+K37+K38+K47+K49)</f>
        <v>0</v>
      </c>
      <c r="L58" s="114">
        <f t="shared" si="8"/>
        <v>0</v>
      </c>
      <c r="M58" s="114">
        <f t="shared" si="8"/>
        <v>0</v>
      </c>
      <c r="N58" s="114">
        <f t="shared" si="8"/>
        <v>0</v>
      </c>
      <c r="O58" s="114">
        <f t="shared" si="8"/>
        <v>0</v>
      </c>
      <c r="P58" s="114">
        <f t="shared" si="8"/>
        <v>0</v>
      </c>
      <c r="Q58" s="114">
        <f t="shared" si="8"/>
        <v>0</v>
      </c>
      <c r="R58" s="114">
        <f t="shared" si="8"/>
        <v>0</v>
      </c>
      <c r="S58" s="114">
        <f t="shared" si="8"/>
        <v>0</v>
      </c>
      <c r="T58" s="114">
        <f t="shared" si="8"/>
        <v>0</v>
      </c>
      <c r="U58" s="114">
        <f t="shared" si="8"/>
        <v>0</v>
      </c>
      <c r="V58" s="114">
        <f t="shared" si="8"/>
        <v>0</v>
      </c>
      <c r="W58" s="114">
        <f t="shared" si="8"/>
        <v>0</v>
      </c>
      <c r="X58" s="114">
        <f t="shared" si="8"/>
        <v>0</v>
      </c>
      <c r="Y58" s="114">
        <f t="shared" si="8"/>
        <v>0</v>
      </c>
      <c r="Z58" s="114">
        <f t="shared" si="8"/>
        <v>0</v>
      </c>
      <c r="AA58" s="114">
        <f t="shared" si="8"/>
        <v>0</v>
      </c>
      <c r="AB58" s="114">
        <f t="shared" si="8"/>
        <v>0</v>
      </c>
      <c r="AC58" s="114">
        <f t="shared" si="8"/>
        <v>0</v>
      </c>
      <c r="AD58" s="114">
        <f t="shared" si="8"/>
        <v>0</v>
      </c>
      <c r="AE58" s="114">
        <f t="shared" si="8"/>
        <v>0</v>
      </c>
      <c r="AF58" s="114">
        <f t="shared" si="8"/>
        <v>0</v>
      </c>
      <c r="AG58" s="45"/>
    </row>
    <row r="59" spans="1:33" ht="23.25">
      <c r="A59" s="8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06" t="s">
        <v>29</v>
      </c>
    </row>
    <row r="60" spans="1:33" ht="24" thickBot="1">
      <c r="A60" s="9" t="s">
        <v>22</v>
      </c>
      <c r="B60" s="78">
        <f>B56-B58</f>
        <v>53.152</v>
      </c>
      <c r="C60" s="78">
        <f aca="true" t="shared" si="9" ref="C60:AF60">C56-C58</f>
        <v>52.057</v>
      </c>
      <c r="D60" s="78">
        <f t="shared" si="9"/>
        <v>54.87499999999999</v>
      </c>
      <c r="E60" s="78">
        <f t="shared" si="9"/>
        <v>52.757</v>
      </c>
      <c r="F60" s="78">
        <f t="shared" si="9"/>
        <v>53.073</v>
      </c>
      <c r="G60" s="78">
        <f t="shared" si="9"/>
        <v>54.594</v>
      </c>
      <c r="H60" s="78">
        <f t="shared" si="9"/>
        <v>51.009</v>
      </c>
      <c r="I60" s="78">
        <f t="shared" si="9"/>
        <v>52.36</v>
      </c>
      <c r="J60" s="78">
        <f t="shared" si="9"/>
        <v>51.873</v>
      </c>
      <c r="K60" s="78">
        <f t="shared" si="9"/>
        <v>60.465</v>
      </c>
      <c r="L60" s="78">
        <f t="shared" si="9"/>
        <v>60.568</v>
      </c>
      <c r="M60" s="78">
        <f t="shared" si="9"/>
        <v>57.778999999999996</v>
      </c>
      <c r="N60" s="78">
        <f t="shared" si="9"/>
        <v>55.705000000000005</v>
      </c>
      <c r="O60" s="78">
        <f t="shared" si="9"/>
        <v>56.308</v>
      </c>
      <c r="P60" s="78">
        <f t="shared" si="9"/>
        <v>55.217</v>
      </c>
      <c r="Q60" s="78">
        <f t="shared" si="9"/>
        <v>56.38799999999999</v>
      </c>
      <c r="R60" s="78">
        <f t="shared" si="9"/>
        <v>56.54400000000001</v>
      </c>
      <c r="S60" s="78">
        <f t="shared" si="9"/>
        <v>58.479</v>
      </c>
      <c r="T60" s="78">
        <f t="shared" si="9"/>
        <v>59.337</v>
      </c>
      <c r="U60" s="78">
        <f t="shared" si="9"/>
        <v>53.223</v>
      </c>
      <c r="V60" s="78">
        <f t="shared" si="9"/>
        <v>55.53999999999999</v>
      </c>
      <c r="W60" s="78">
        <f t="shared" si="9"/>
        <v>53.040000000000006</v>
      </c>
      <c r="X60" s="78">
        <f t="shared" si="9"/>
        <v>56.025</v>
      </c>
      <c r="Y60" s="78">
        <f t="shared" si="9"/>
        <v>57.906</v>
      </c>
      <c r="Z60" s="78">
        <f t="shared" si="9"/>
        <v>58.742000000000004</v>
      </c>
      <c r="AA60" s="78">
        <f t="shared" si="9"/>
        <v>54.864999999999995</v>
      </c>
      <c r="AB60" s="78">
        <f t="shared" si="9"/>
        <v>54.757999999999996</v>
      </c>
      <c r="AC60" s="78">
        <f t="shared" si="9"/>
        <v>55.331</v>
      </c>
      <c r="AD60" s="78">
        <f t="shared" si="9"/>
        <v>54.8</v>
      </c>
      <c r="AE60" s="78">
        <f t="shared" si="9"/>
        <v>54.937</v>
      </c>
      <c r="AF60" s="78">
        <f t="shared" si="9"/>
        <v>56.367000000000004</v>
      </c>
      <c r="AG60" s="41">
        <f>AVERAGE(B60:AF60)</f>
        <v>55.421741935483865</v>
      </c>
    </row>
    <row r="61" spans="1:33" ht="23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4"/>
    </row>
    <row r="62" spans="1:33" ht="23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17"/>
      <c r="AG62" s="47"/>
    </row>
    <row r="63" spans="2:33" ht="23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3"/>
  <sheetViews>
    <sheetView tabSelected="1" zoomScale="55" zoomScaleNormal="55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1" width="8.88671875" style="15" customWidth="1"/>
    <col min="32" max="32" width="10.3359375" style="37" bestFit="1" customWidth="1"/>
    <col min="33" max="16384" width="8.88671875" style="15" customWidth="1"/>
  </cols>
  <sheetData>
    <row r="1" spans="1:32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4"/>
    </row>
    <row r="2" spans="1:32" ht="23.25">
      <c r="A2" s="1">
        <v>40848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4"/>
    </row>
    <row r="3" spans="1:32" ht="23.25">
      <c r="A3" s="3" t="s">
        <v>21</v>
      </c>
      <c r="Z3" s="4"/>
      <c r="AA3" s="3"/>
      <c r="AB3" s="4"/>
      <c r="AC3" s="4"/>
      <c r="AD3" s="4"/>
      <c r="AE3" s="4"/>
      <c r="AF3" s="38"/>
    </row>
    <row r="4" spans="1:35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31" t="s">
        <v>33</v>
      </c>
    </row>
    <row r="6" spans="1:32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36"/>
    </row>
    <row r="8" spans="1:32" ht="23.25">
      <c r="A8" s="8" t="s">
        <v>1</v>
      </c>
      <c r="B8" s="120"/>
      <c r="C8" s="120"/>
      <c r="D8" s="120"/>
      <c r="E8" s="120"/>
      <c r="F8" s="120"/>
      <c r="G8" s="12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45"/>
    </row>
    <row r="9" spans="1:32" ht="23.25">
      <c r="A9" s="8"/>
      <c r="B9" s="120"/>
      <c r="C9" s="120"/>
      <c r="D9" s="120"/>
      <c r="E9" s="120"/>
      <c r="F9" s="120"/>
      <c r="G9" s="120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45"/>
    </row>
    <row r="10" spans="1:32" ht="23.25">
      <c r="A10" s="8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45"/>
    </row>
    <row r="11" spans="1:32" ht="23.25">
      <c r="A11" s="8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06" t="s">
        <v>29</v>
      </c>
    </row>
    <row r="12" spans="1:32" ht="23.25">
      <c r="A12" s="8"/>
      <c r="B12" s="83">
        <f>SUM(B8:B10)</f>
        <v>0</v>
      </c>
      <c r="C12" s="83">
        <f aca="true" t="shared" si="0" ref="C12:AE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35">
        <f>AVERAGE(B12:AE12)</f>
        <v>0</v>
      </c>
    </row>
    <row r="13" spans="1:32" ht="23.25">
      <c r="A13" s="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5"/>
    </row>
    <row r="14" spans="1:32" ht="23.25">
      <c r="A14" s="9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45"/>
    </row>
    <row r="15" spans="1:32" ht="23.25">
      <c r="A15" s="8" t="s">
        <v>19</v>
      </c>
      <c r="B15" s="129"/>
      <c r="C15" s="130"/>
      <c r="D15" s="130"/>
      <c r="E15" s="130"/>
      <c r="F15" s="130"/>
      <c r="G15" s="13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45"/>
    </row>
    <row r="16" spans="1:32" ht="23.25">
      <c r="A16" s="8"/>
      <c r="B16" s="129"/>
      <c r="C16" s="130"/>
      <c r="D16" s="130"/>
      <c r="E16" s="130"/>
      <c r="F16" s="130"/>
      <c r="G16" s="130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45"/>
    </row>
    <row r="17" spans="1:32" ht="23.25">
      <c r="A17" s="7" t="s">
        <v>28</v>
      </c>
      <c r="B17" s="126"/>
      <c r="C17" s="82"/>
      <c r="D17" s="82"/>
      <c r="E17" s="82"/>
      <c r="F17" s="82"/>
      <c r="G17" s="82"/>
      <c r="H17" s="126"/>
      <c r="I17" s="126"/>
      <c r="J17" s="126"/>
      <c r="K17" s="126"/>
      <c r="L17" s="126"/>
      <c r="M17" s="126"/>
      <c r="N17" s="126"/>
      <c r="O17" s="126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45"/>
    </row>
    <row r="18" spans="1:32" ht="23.25">
      <c r="A18" s="7"/>
      <c r="B18" s="126"/>
      <c r="C18" s="82"/>
      <c r="D18" s="82"/>
      <c r="E18" s="82"/>
      <c r="F18" s="82"/>
      <c r="G18" s="82"/>
      <c r="H18" s="126"/>
      <c r="I18" s="126"/>
      <c r="J18" s="126"/>
      <c r="K18" s="126"/>
      <c r="L18" s="126"/>
      <c r="M18" s="126"/>
      <c r="N18" s="126"/>
      <c r="O18" s="126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45"/>
    </row>
    <row r="19" spans="1:32" ht="23.25">
      <c r="A19" s="8" t="s">
        <v>5</v>
      </c>
      <c r="B19" s="126"/>
      <c r="C19" s="82"/>
      <c r="D19" s="82"/>
      <c r="E19" s="82"/>
      <c r="F19" s="82"/>
      <c r="G19" s="82"/>
      <c r="H19" s="126"/>
      <c r="I19" s="126"/>
      <c r="J19" s="126"/>
      <c r="K19" s="113"/>
      <c r="L19" s="126"/>
      <c r="M19" s="126"/>
      <c r="N19" s="126"/>
      <c r="O19" s="126"/>
      <c r="P19" s="126"/>
      <c r="Q19" s="126"/>
      <c r="R19" s="126"/>
      <c r="S19" s="113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45"/>
    </row>
    <row r="20" spans="1:32" ht="23.25">
      <c r="A20" s="8"/>
      <c r="B20" s="126"/>
      <c r="C20" s="82"/>
      <c r="D20" s="82"/>
      <c r="E20" s="82"/>
      <c r="F20" s="82"/>
      <c r="G20" s="82"/>
      <c r="H20" s="126"/>
      <c r="I20" s="126"/>
      <c r="J20" s="126"/>
      <c r="K20" s="113"/>
      <c r="L20" s="126"/>
      <c r="M20" s="126"/>
      <c r="N20" s="126"/>
      <c r="O20" s="126"/>
      <c r="P20" s="126"/>
      <c r="Q20" s="126"/>
      <c r="R20" s="126"/>
      <c r="S20" s="113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45"/>
    </row>
    <row r="21" spans="1:32" ht="23.25">
      <c r="A21" s="8" t="s">
        <v>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45"/>
    </row>
    <row r="22" spans="1:32" ht="23.25">
      <c r="A22" s="8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45"/>
    </row>
    <row r="23" spans="1:32" ht="23.25">
      <c r="A23" s="8" t="s">
        <v>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45"/>
    </row>
    <row r="24" spans="1:32" ht="23.25">
      <c r="A24" s="8"/>
      <c r="B24" s="138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06" t="s">
        <v>29</v>
      </c>
    </row>
    <row r="25" spans="1:32" ht="23.25">
      <c r="A25" s="8"/>
      <c r="B25" s="83">
        <f>SUM(B15:B23)</f>
        <v>0</v>
      </c>
      <c r="C25" s="83">
        <f aca="true" t="shared" si="1" ref="C25:AE25">SUM(C15:C23)</f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35">
        <f>AVERAGE(B25:AE25)</f>
        <v>0</v>
      </c>
    </row>
    <row r="26" spans="1:32" ht="23.25">
      <c r="A26" s="8"/>
      <c r="B26" s="13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45"/>
    </row>
    <row r="27" spans="1:32" ht="23.25">
      <c r="A27" s="16" t="s">
        <v>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45"/>
    </row>
    <row r="28" spans="1:32" ht="23.25">
      <c r="A28" s="14" t="s">
        <v>9</v>
      </c>
      <c r="B28" s="12"/>
      <c r="C28" s="12"/>
      <c r="D28" s="12"/>
      <c r="E28" s="12"/>
      <c r="F28" s="12"/>
      <c r="G28" s="12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45"/>
    </row>
    <row r="29" spans="1:32" ht="23.25">
      <c r="A29" s="18" t="s">
        <v>28</v>
      </c>
      <c r="B29" s="133"/>
      <c r="C29" s="133"/>
      <c r="D29" s="133"/>
      <c r="E29" s="133"/>
      <c r="F29" s="133"/>
      <c r="G29" s="13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45"/>
    </row>
    <row r="30" spans="1:32" ht="23.25">
      <c r="A30" s="14" t="s">
        <v>10</v>
      </c>
      <c r="B30" s="133"/>
      <c r="C30" s="133"/>
      <c r="D30" s="133"/>
      <c r="E30" s="133"/>
      <c r="F30" s="133"/>
      <c r="G30" s="133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45"/>
    </row>
    <row r="31" spans="1:32" ht="23.25">
      <c r="A31" s="14" t="s">
        <v>25</v>
      </c>
      <c r="B31" s="134"/>
      <c r="C31" s="134"/>
      <c r="D31" s="134"/>
      <c r="E31" s="134"/>
      <c r="F31" s="134"/>
      <c r="G31" s="134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45"/>
    </row>
    <row r="32" spans="1:32" ht="23.25">
      <c r="A32" s="14" t="s">
        <v>24</v>
      </c>
      <c r="B32" s="136"/>
      <c r="C32" s="136"/>
      <c r="D32" s="136"/>
      <c r="E32" s="136"/>
      <c r="F32" s="136"/>
      <c r="G32" s="136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45"/>
    </row>
    <row r="33" spans="1:32" ht="23.25">
      <c r="A33" s="14" t="s">
        <v>26</v>
      </c>
      <c r="B33" s="134"/>
      <c r="C33" s="134"/>
      <c r="D33" s="134"/>
      <c r="E33" s="134"/>
      <c r="F33" s="134"/>
      <c r="G33" s="13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45"/>
    </row>
    <row r="34" spans="1:32" ht="23.25">
      <c r="A34" s="14" t="s">
        <v>27</v>
      </c>
      <c r="B34" s="134"/>
      <c r="C34" s="134"/>
      <c r="D34" s="134"/>
      <c r="E34" s="134"/>
      <c r="F34" s="134"/>
      <c r="G34" s="13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45"/>
    </row>
    <row r="35" spans="1:32" ht="23.25">
      <c r="A35" s="14" t="s">
        <v>18</v>
      </c>
      <c r="B35" s="134"/>
      <c r="C35" s="134"/>
      <c r="D35" s="134"/>
      <c r="E35" s="134"/>
      <c r="F35" s="134"/>
      <c r="G35" s="13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45"/>
    </row>
    <row r="36" spans="1:32" ht="23.25">
      <c r="A36" s="14" t="s">
        <v>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37"/>
      <c r="Z36" s="137"/>
      <c r="AA36" s="137"/>
      <c r="AB36" s="137"/>
      <c r="AC36" s="137"/>
      <c r="AD36" s="137"/>
      <c r="AE36" s="137"/>
      <c r="AF36" s="45"/>
    </row>
    <row r="37" spans="1:32" ht="23.25">
      <c r="A37" s="14" t="s">
        <v>11</v>
      </c>
      <c r="B37" s="120"/>
      <c r="C37" s="120"/>
      <c r="D37" s="120"/>
      <c r="E37" s="120"/>
      <c r="F37" s="120"/>
      <c r="G37" s="120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45"/>
    </row>
    <row r="38" spans="1:32" ht="23.25">
      <c r="A38" s="14" t="s">
        <v>7</v>
      </c>
      <c r="B38" s="120"/>
      <c r="C38" s="120"/>
      <c r="D38" s="120"/>
      <c r="E38" s="120"/>
      <c r="F38" s="120"/>
      <c r="G38" s="120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45"/>
    </row>
    <row r="39" spans="1:32" ht="23.25">
      <c r="A39" s="1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06" t="s">
        <v>29</v>
      </c>
    </row>
    <row r="40" spans="1:32" ht="23.25">
      <c r="A40" s="8"/>
      <c r="B40" s="83">
        <f>SUM(B28+B29+B30+B35+B36+B37+B38)</f>
        <v>0</v>
      </c>
      <c r="C40" s="83">
        <f aca="true" t="shared" si="2" ref="C40:AE40">SUM(C28+C29+C30+C35+C36+C37+C38)</f>
        <v>0</v>
      </c>
      <c r="D40" s="83">
        <f t="shared" si="2"/>
        <v>0</v>
      </c>
      <c r="E40" s="83">
        <f t="shared" si="2"/>
        <v>0</v>
      </c>
      <c r="F40" s="83">
        <f t="shared" si="2"/>
        <v>0</v>
      </c>
      <c r="G40" s="83">
        <f t="shared" si="2"/>
        <v>0</v>
      </c>
      <c r="H40" s="83">
        <f t="shared" si="2"/>
        <v>0</v>
      </c>
      <c r="I40" s="83">
        <f t="shared" si="2"/>
        <v>0</v>
      </c>
      <c r="J40" s="83">
        <f t="shared" si="2"/>
        <v>0</v>
      </c>
      <c r="K40" s="83">
        <f t="shared" si="2"/>
        <v>0</v>
      </c>
      <c r="L40" s="83">
        <f t="shared" si="2"/>
        <v>0</v>
      </c>
      <c r="M40" s="83">
        <f t="shared" si="2"/>
        <v>0</v>
      </c>
      <c r="N40" s="83">
        <f t="shared" si="2"/>
        <v>0</v>
      </c>
      <c r="O40" s="83">
        <f t="shared" si="2"/>
        <v>0</v>
      </c>
      <c r="P40" s="83">
        <f t="shared" si="2"/>
        <v>0</v>
      </c>
      <c r="Q40" s="83">
        <f t="shared" si="2"/>
        <v>0</v>
      </c>
      <c r="R40" s="83">
        <f t="shared" si="2"/>
        <v>0</v>
      </c>
      <c r="S40" s="83">
        <f t="shared" si="2"/>
        <v>0</v>
      </c>
      <c r="T40" s="83">
        <f t="shared" si="2"/>
        <v>0</v>
      </c>
      <c r="U40" s="83">
        <f t="shared" si="2"/>
        <v>0</v>
      </c>
      <c r="V40" s="83">
        <f t="shared" si="2"/>
        <v>0</v>
      </c>
      <c r="W40" s="83">
        <f t="shared" si="2"/>
        <v>0</v>
      </c>
      <c r="X40" s="83">
        <f t="shared" si="2"/>
        <v>0</v>
      </c>
      <c r="Y40" s="83">
        <f t="shared" si="2"/>
        <v>0</v>
      </c>
      <c r="Z40" s="83">
        <f t="shared" si="2"/>
        <v>0</v>
      </c>
      <c r="AA40" s="83">
        <f t="shared" si="2"/>
        <v>0</v>
      </c>
      <c r="AB40" s="83">
        <f t="shared" si="2"/>
        <v>0</v>
      </c>
      <c r="AC40" s="83">
        <f t="shared" si="2"/>
        <v>0</v>
      </c>
      <c r="AD40" s="83">
        <f t="shared" si="2"/>
        <v>0</v>
      </c>
      <c r="AE40" s="83">
        <f t="shared" si="2"/>
        <v>0</v>
      </c>
      <c r="AF40" s="35">
        <f>AVERAGE(B40:AE40)</f>
        <v>0</v>
      </c>
    </row>
    <row r="41" spans="1:32" ht="23.25">
      <c r="A41" s="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45"/>
    </row>
    <row r="42" spans="1:32" ht="23.25">
      <c r="A42" s="9" t="s">
        <v>12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45"/>
    </row>
    <row r="43" spans="1:32" ht="23.25">
      <c r="A43" s="8" t="s">
        <v>13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45"/>
    </row>
    <row r="44" spans="1:32" ht="23.25">
      <c r="A44" s="8" t="s">
        <v>31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45"/>
    </row>
    <row r="45" spans="1:32" ht="23.25">
      <c r="A45" s="8" t="s">
        <v>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45"/>
    </row>
    <row r="46" spans="1:32" ht="23.25">
      <c r="A46" s="8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45"/>
    </row>
    <row r="47" spans="1:32" ht="23.25">
      <c r="A47" s="8" t="s">
        <v>14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45"/>
    </row>
    <row r="48" spans="1:32" ht="23.25">
      <c r="A48" s="8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45"/>
    </row>
    <row r="49" spans="1:32" ht="23.25">
      <c r="A49" s="8" t="s">
        <v>11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45"/>
    </row>
    <row r="50" spans="1:32" ht="23.25">
      <c r="A50" s="8"/>
      <c r="B50" s="139"/>
      <c r="C50" s="139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06" t="s">
        <v>29</v>
      </c>
    </row>
    <row r="51" spans="1:32" ht="23.25">
      <c r="A51" s="9"/>
      <c r="B51" s="83">
        <v>0</v>
      </c>
      <c r="C51" s="83">
        <f aca="true" t="shared" si="3" ref="C51:AE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35">
        <f>AVERAGE(B51:AE51)</f>
        <v>0</v>
      </c>
    </row>
    <row r="52" spans="1:32" ht="23.25">
      <c r="A52" s="9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45"/>
    </row>
    <row r="53" spans="1:32" ht="23.25">
      <c r="A53" s="9" t="s">
        <v>15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40" t="s">
        <v>29</v>
      </c>
    </row>
    <row r="54" spans="1:32" ht="23.25">
      <c r="A54" s="8" t="s">
        <v>4</v>
      </c>
      <c r="B54" s="140"/>
      <c r="C54" s="140"/>
      <c r="D54" s="140"/>
      <c r="E54" s="140"/>
      <c r="F54" s="140"/>
      <c r="G54" s="140"/>
      <c r="H54" s="140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35" t="e">
        <f>AVERAGE(B54:AE54)</f>
        <v>#DIV/0!</v>
      </c>
    </row>
    <row r="55" spans="1:32" ht="23.25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45"/>
    </row>
    <row r="56" spans="1:32" ht="23.25">
      <c r="A56" s="8" t="s">
        <v>16</v>
      </c>
      <c r="B56" s="77">
        <f>SUM(B54,B51,B40,B25,B12)</f>
        <v>0</v>
      </c>
      <c r="C56" s="77">
        <f aca="true" t="shared" si="4" ref="C56:AE56">SUM(C54,C51,C40,C25,C12)</f>
        <v>0</v>
      </c>
      <c r="D56" s="77">
        <f t="shared" si="4"/>
        <v>0</v>
      </c>
      <c r="E56" s="77">
        <f t="shared" si="4"/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N56" s="77">
        <f t="shared" si="4"/>
        <v>0</v>
      </c>
      <c r="O56" s="77">
        <f t="shared" si="4"/>
        <v>0</v>
      </c>
      <c r="P56" s="77">
        <f t="shared" si="4"/>
        <v>0</v>
      </c>
      <c r="Q56" s="77">
        <f t="shared" si="4"/>
        <v>0</v>
      </c>
      <c r="R56" s="77">
        <f t="shared" si="4"/>
        <v>0</v>
      </c>
      <c r="S56" s="77">
        <f t="shared" si="4"/>
        <v>0</v>
      </c>
      <c r="T56" s="77">
        <f t="shared" si="4"/>
        <v>0</v>
      </c>
      <c r="U56" s="77">
        <f t="shared" si="4"/>
        <v>0</v>
      </c>
      <c r="V56" s="77">
        <f t="shared" si="4"/>
        <v>0</v>
      </c>
      <c r="W56" s="77">
        <f t="shared" si="4"/>
        <v>0</v>
      </c>
      <c r="X56" s="77">
        <f t="shared" si="4"/>
        <v>0</v>
      </c>
      <c r="Y56" s="77">
        <f t="shared" si="4"/>
        <v>0</v>
      </c>
      <c r="Z56" s="77">
        <f t="shared" si="4"/>
        <v>0</v>
      </c>
      <c r="AA56" s="77">
        <f t="shared" si="4"/>
        <v>0</v>
      </c>
      <c r="AB56" s="77">
        <f t="shared" si="4"/>
        <v>0</v>
      </c>
      <c r="AC56" s="77">
        <f t="shared" si="4"/>
        <v>0</v>
      </c>
      <c r="AD56" s="77">
        <f t="shared" si="4"/>
        <v>0</v>
      </c>
      <c r="AE56" s="77">
        <f t="shared" si="4"/>
        <v>0</v>
      </c>
      <c r="AF56" s="40">
        <f>AVERAGE(B56:AE56)</f>
        <v>0</v>
      </c>
    </row>
    <row r="57" spans="1:32" ht="23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40"/>
    </row>
    <row r="58" spans="1:32" ht="23.25">
      <c r="A58" s="8" t="s">
        <v>17</v>
      </c>
      <c r="B58" s="114">
        <f aca="true" t="shared" si="5" ref="B58:AE58">-SUM(B21+B23+B37+B38+B47+B49)</f>
        <v>0</v>
      </c>
      <c r="C58" s="114">
        <f t="shared" si="5"/>
        <v>0</v>
      </c>
      <c r="D58" s="114">
        <f t="shared" si="5"/>
        <v>0</v>
      </c>
      <c r="E58" s="114">
        <f t="shared" si="5"/>
        <v>0</v>
      </c>
      <c r="F58" s="114">
        <f t="shared" si="5"/>
        <v>0</v>
      </c>
      <c r="G58" s="114">
        <f t="shared" si="5"/>
        <v>0</v>
      </c>
      <c r="H58" s="114">
        <f t="shared" si="5"/>
        <v>0</v>
      </c>
      <c r="I58" s="114">
        <f t="shared" si="5"/>
        <v>0</v>
      </c>
      <c r="J58" s="114">
        <f t="shared" si="5"/>
        <v>0</v>
      </c>
      <c r="K58" s="114">
        <f t="shared" si="5"/>
        <v>0</v>
      </c>
      <c r="L58" s="114">
        <f t="shared" si="5"/>
        <v>0</v>
      </c>
      <c r="M58" s="114">
        <f t="shared" si="5"/>
        <v>0</v>
      </c>
      <c r="N58" s="114">
        <f t="shared" si="5"/>
        <v>0</v>
      </c>
      <c r="O58" s="114">
        <f t="shared" si="5"/>
        <v>0</v>
      </c>
      <c r="P58" s="114">
        <f t="shared" si="5"/>
        <v>0</v>
      </c>
      <c r="Q58" s="114">
        <f t="shared" si="5"/>
        <v>0</v>
      </c>
      <c r="R58" s="114">
        <f t="shared" si="5"/>
        <v>0</v>
      </c>
      <c r="S58" s="114">
        <f t="shared" si="5"/>
        <v>0</v>
      </c>
      <c r="T58" s="114">
        <f t="shared" si="5"/>
        <v>0</v>
      </c>
      <c r="U58" s="114">
        <f t="shared" si="5"/>
        <v>0</v>
      </c>
      <c r="V58" s="114">
        <f t="shared" si="5"/>
        <v>0</v>
      </c>
      <c r="W58" s="114">
        <f t="shared" si="5"/>
        <v>0</v>
      </c>
      <c r="X58" s="114">
        <f t="shared" si="5"/>
        <v>0</v>
      </c>
      <c r="Y58" s="114">
        <f t="shared" si="5"/>
        <v>0</v>
      </c>
      <c r="Z58" s="114">
        <f t="shared" si="5"/>
        <v>0</v>
      </c>
      <c r="AA58" s="114">
        <f t="shared" si="5"/>
        <v>0</v>
      </c>
      <c r="AB58" s="114">
        <f t="shared" si="5"/>
        <v>0</v>
      </c>
      <c r="AC58" s="114">
        <f t="shared" si="5"/>
        <v>0</v>
      </c>
      <c r="AD58" s="114">
        <f t="shared" si="5"/>
        <v>0</v>
      </c>
      <c r="AE58" s="114">
        <f t="shared" si="5"/>
        <v>0</v>
      </c>
      <c r="AF58" s="45"/>
    </row>
    <row r="59" spans="1:32" ht="23.25">
      <c r="A59" s="8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06" t="s">
        <v>29</v>
      </c>
    </row>
    <row r="60" spans="1:32" ht="24" thickBot="1">
      <c r="A60" s="9" t="s">
        <v>22</v>
      </c>
      <c r="B60" s="78">
        <f>B56-B58</f>
        <v>0</v>
      </c>
      <c r="C60" s="78">
        <f aca="true" t="shared" si="6" ref="C60:AE60">C56-C58</f>
        <v>0</v>
      </c>
      <c r="D60" s="78">
        <f t="shared" si="6"/>
        <v>0</v>
      </c>
      <c r="E60" s="78">
        <f t="shared" si="6"/>
        <v>0</v>
      </c>
      <c r="F60" s="78">
        <f t="shared" si="6"/>
        <v>0</v>
      </c>
      <c r="G60" s="78">
        <f t="shared" si="6"/>
        <v>0</v>
      </c>
      <c r="H60" s="78">
        <f t="shared" si="6"/>
        <v>0</v>
      </c>
      <c r="I60" s="78">
        <f t="shared" si="6"/>
        <v>0</v>
      </c>
      <c r="J60" s="78">
        <f t="shared" si="6"/>
        <v>0</v>
      </c>
      <c r="K60" s="78">
        <f t="shared" si="6"/>
        <v>0</v>
      </c>
      <c r="L60" s="78">
        <f t="shared" si="6"/>
        <v>0</v>
      </c>
      <c r="M60" s="78">
        <f t="shared" si="6"/>
        <v>0</v>
      </c>
      <c r="N60" s="78">
        <f t="shared" si="6"/>
        <v>0</v>
      </c>
      <c r="O60" s="78">
        <f t="shared" si="6"/>
        <v>0</v>
      </c>
      <c r="P60" s="78">
        <f t="shared" si="6"/>
        <v>0</v>
      </c>
      <c r="Q60" s="78">
        <f t="shared" si="6"/>
        <v>0</v>
      </c>
      <c r="R60" s="78">
        <f t="shared" si="6"/>
        <v>0</v>
      </c>
      <c r="S60" s="78">
        <f t="shared" si="6"/>
        <v>0</v>
      </c>
      <c r="T60" s="78">
        <f t="shared" si="6"/>
        <v>0</v>
      </c>
      <c r="U60" s="78">
        <f t="shared" si="6"/>
        <v>0</v>
      </c>
      <c r="V60" s="78">
        <f t="shared" si="6"/>
        <v>0</v>
      </c>
      <c r="W60" s="78">
        <f t="shared" si="6"/>
        <v>0</v>
      </c>
      <c r="X60" s="78">
        <f t="shared" si="6"/>
        <v>0</v>
      </c>
      <c r="Y60" s="78">
        <f t="shared" si="6"/>
        <v>0</v>
      </c>
      <c r="Z60" s="78">
        <f t="shared" si="6"/>
        <v>0</v>
      </c>
      <c r="AA60" s="78">
        <f t="shared" si="6"/>
        <v>0</v>
      </c>
      <c r="AB60" s="78">
        <f t="shared" si="6"/>
        <v>0</v>
      </c>
      <c r="AC60" s="78">
        <f t="shared" si="6"/>
        <v>0</v>
      </c>
      <c r="AD60" s="78">
        <f t="shared" si="6"/>
        <v>0</v>
      </c>
      <c r="AE60" s="78">
        <f t="shared" si="6"/>
        <v>0</v>
      </c>
      <c r="AF60" s="41">
        <f>AVERAGE(B60:AE60)</f>
        <v>0</v>
      </c>
    </row>
    <row r="61" spans="1:32" ht="23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44"/>
    </row>
    <row r="62" spans="1:32" ht="23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47"/>
    </row>
    <row r="63" spans="2:32" ht="23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60" sqref="AG60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37" bestFit="1" customWidth="1"/>
    <col min="34" max="16384" width="8.88671875" style="15" customWidth="1"/>
  </cols>
  <sheetData>
    <row r="1" spans="1:33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4"/>
    </row>
    <row r="2" spans="1:33" ht="23.25">
      <c r="A2" s="1">
        <v>40878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4"/>
    </row>
    <row r="3" spans="1:33" ht="23.25">
      <c r="A3" s="3" t="s">
        <v>21</v>
      </c>
      <c r="Z3" s="4"/>
      <c r="AA3" s="3"/>
      <c r="AB3" s="4"/>
      <c r="AC3" s="4"/>
      <c r="AD3" s="4"/>
      <c r="AE3" s="4"/>
      <c r="AF3" s="4"/>
      <c r="AG3" s="38"/>
    </row>
    <row r="4" spans="1:36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 t="s">
        <v>33</v>
      </c>
    </row>
    <row r="6" spans="1:33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22"/>
      <c r="AG7" s="36"/>
    </row>
    <row r="8" spans="1:33" ht="23.25">
      <c r="A8" s="8" t="s">
        <v>1</v>
      </c>
      <c r="B8" s="120"/>
      <c r="C8" s="120"/>
      <c r="D8" s="120"/>
      <c r="E8" s="120"/>
      <c r="F8" s="120"/>
      <c r="G8" s="12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45"/>
    </row>
    <row r="9" spans="1:33" ht="23.25">
      <c r="A9" s="8"/>
      <c r="B9" s="120"/>
      <c r="C9" s="120"/>
      <c r="D9" s="120"/>
      <c r="E9" s="120"/>
      <c r="F9" s="120"/>
      <c r="G9" s="120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45"/>
    </row>
    <row r="10" spans="1:33" ht="23.25">
      <c r="A10" s="8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45"/>
    </row>
    <row r="11" spans="1:33" ht="23.25">
      <c r="A11" s="8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06" t="s">
        <v>29</v>
      </c>
    </row>
    <row r="12" spans="1:33" ht="23.25">
      <c r="A12" s="8"/>
      <c r="B12" s="83">
        <f>SUM(B8:B10)</f>
        <v>0</v>
      </c>
      <c r="C12" s="83">
        <f aca="true" t="shared" si="0" ref="C12:AF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35">
        <f>AVERAGE(B12:AF12)</f>
        <v>0</v>
      </c>
    </row>
    <row r="13" spans="1:33" ht="23.25">
      <c r="A13" s="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45"/>
    </row>
    <row r="14" spans="1:33" ht="23.25">
      <c r="A14" s="9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45"/>
    </row>
    <row r="15" spans="1:33" ht="23.25">
      <c r="A15" s="8" t="s">
        <v>19</v>
      </c>
      <c r="B15" s="129"/>
      <c r="C15" s="130"/>
      <c r="D15" s="130"/>
      <c r="E15" s="130"/>
      <c r="F15" s="130"/>
      <c r="G15" s="13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45"/>
    </row>
    <row r="16" spans="1:33" ht="23.25">
      <c r="A16" s="8"/>
      <c r="B16" s="129"/>
      <c r="C16" s="130"/>
      <c r="D16" s="130"/>
      <c r="E16" s="130"/>
      <c r="F16" s="130"/>
      <c r="G16" s="130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45"/>
    </row>
    <row r="17" spans="1:33" ht="23.25">
      <c r="A17" s="7" t="s">
        <v>28</v>
      </c>
      <c r="B17" s="126"/>
      <c r="C17" s="82"/>
      <c r="D17" s="82"/>
      <c r="E17" s="82"/>
      <c r="F17" s="82"/>
      <c r="G17" s="82"/>
      <c r="H17" s="126"/>
      <c r="I17" s="126"/>
      <c r="J17" s="126"/>
      <c r="K17" s="126"/>
      <c r="L17" s="126"/>
      <c r="M17" s="126"/>
      <c r="N17" s="126"/>
      <c r="O17" s="126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45"/>
    </row>
    <row r="18" spans="1:33" ht="23.25">
      <c r="A18" s="7"/>
      <c r="B18" s="126"/>
      <c r="C18" s="82"/>
      <c r="D18" s="82"/>
      <c r="E18" s="82"/>
      <c r="F18" s="82"/>
      <c r="G18" s="82"/>
      <c r="H18" s="126"/>
      <c r="I18" s="126"/>
      <c r="J18" s="126"/>
      <c r="K18" s="126"/>
      <c r="L18" s="126"/>
      <c r="M18" s="126"/>
      <c r="N18" s="126"/>
      <c r="O18" s="126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45"/>
    </row>
    <row r="19" spans="1:33" ht="23.25">
      <c r="A19" s="8" t="s">
        <v>5</v>
      </c>
      <c r="B19" s="126"/>
      <c r="C19" s="82"/>
      <c r="D19" s="82"/>
      <c r="E19" s="82"/>
      <c r="F19" s="82"/>
      <c r="G19" s="82"/>
      <c r="H19" s="126"/>
      <c r="I19" s="126"/>
      <c r="J19" s="126"/>
      <c r="K19" s="113"/>
      <c r="L19" s="126"/>
      <c r="M19" s="126"/>
      <c r="N19" s="126"/>
      <c r="O19" s="126"/>
      <c r="P19" s="126"/>
      <c r="Q19" s="126"/>
      <c r="R19" s="126"/>
      <c r="S19" s="113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45"/>
    </row>
    <row r="20" spans="1:33" ht="23.25">
      <c r="A20" s="8"/>
      <c r="B20" s="126"/>
      <c r="C20" s="82"/>
      <c r="D20" s="82"/>
      <c r="E20" s="82"/>
      <c r="F20" s="82"/>
      <c r="G20" s="82"/>
      <c r="H20" s="126"/>
      <c r="I20" s="126"/>
      <c r="J20" s="126"/>
      <c r="K20" s="113"/>
      <c r="L20" s="126"/>
      <c r="M20" s="126"/>
      <c r="N20" s="126"/>
      <c r="O20" s="126"/>
      <c r="P20" s="126"/>
      <c r="Q20" s="126"/>
      <c r="R20" s="126"/>
      <c r="S20" s="113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45"/>
    </row>
    <row r="21" spans="1:33" ht="23.25">
      <c r="A21" s="8" t="s">
        <v>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45"/>
    </row>
    <row r="22" spans="1:33" ht="23.25">
      <c r="A22" s="8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45"/>
    </row>
    <row r="23" spans="1:33" ht="23.25">
      <c r="A23" s="8" t="s">
        <v>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45"/>
    </row>
    <row r="24" spans="1:33" ht="23.25">
      <c r="A24" s="8"/>
      <c r="B24" s="138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06" t="s">
        <v>29</v>
      </c>
    </row>
    <row r="25" spans="1:33" ht="23.25">
      <c r="A25" s="8"/>
      <c r="B25" s="83">
        <f>SUM(B15:B23)</f>
        <v>0</v>
      </c>
      <c r="C25" s="83">
        <f aca="true" t="shared" si="1" ref="C25:AF25">SUM(C15:C23)</f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83">
        <f t="shared" si="1"/>
        <v>0</v>
      </c>
      <c r="AG25" s="35">
        <f>AVERAGE(B25:AF25)</f>
        <v>0</v>
      </c>
    </row>
    <row r="26" spans="1:33" ht="23.25">
      <c r="A26" s="8"/>
      <c r="B26" s="13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45"/>
    </row>
    <row r="27" spans="1:33" ht="23.25">
      <c r="A27" s="16" t="s">
        <v>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45"/>
    </row>
    <row r="28" spans="1:33" ht="23.25">
      <c r="A28" s="14" t="s">
        <v>9</v>
      </c>
      <c r="B28" s="12"/>
      <c r="C28" s="12"/>
      <c r="D28" s="12"/>
      <c r="E28" s="12"/>
      <c r="F28" s="12"/>
      <c r="G28" s="12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45"/>
    </row>
    <row r="29" spans="1:33" ht="23.25">
      <c r="A29" s="18" t="s">
        <v>28</v>
      </c>
      <c r="B29" s="133"/>
      <c r="C29" s="133"/>
      <c r="D29" s="133"/>
      <c r="E29" s="133"/>
      <c r="F29" s="133"/>
      <c r="G29" s="13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45"/>
    </row>
    <row r="30" spans="1:33" ht="23.25">
      <c r="A30" s="14" t="s">
        <v>10</v>
      </c>
      <c r="B30" s="133"/>
      <c r="C30" s="133"/>
      <c r="D30" s="133"/>
      <c r="E30" s="133"/>
      <c r="F30" s="133"/>
      <c r="G30" s="133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45"/>
    </row>
    <row r="31" spans="1:33" ht="23.25">
      <c r="A31" s="14" t="s">
        <v>25</v>
      </c>
      <c r="B31" s="134"/>
      <c r="C31" s="134"/>
      <c r="D31" s="134"/>
      <c r="E31" s="134"/>
      <c r="F31" s="134"/>
      <c r="G31" s="134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45"/>
    </row>
    <row r="32" spans="1:33" ht="23.25">
      <c r="A32" s="14" t="s">
        <v>24</v>
      </c>
      <c r="B32" s="136"/>
      <c r="C32" s="136"/>
      <c r="D32" s="136"/>
      <c r="E32" s="136"/>
      <c r="F32" s="136"/>
      <c r="G32" s="136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45"/>
    </row>
    <row r="33" spans="1:33" ht="23.25">
      <c r="A33" s="14" t="s">
        <v>26</v>
      </c>
      <c r="B33" s="134"/>
      <c r="C33" s="134"/>
      <c r="D33" s="134"/>
      <c r="E33" s="134"/>
      <c r="F33" s="134"/>
      <c r="G33" s="13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45"/>
    </row>
    <row r="34" spans="1:33" ht="23.25">
      <c r="A34" s="14" t="s">
        <v>27</v>
      </c>
      <c r="B34" s="134"/>
      <c r="C34" s="134"/>
      <c r="D34" s="134"/>
      <c r="E34" s="134"/>
      <c r="F34" s="134"/>
      <c r="G34" s="13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45"/>
    </row>
    <row r="35" spans="1:33" ht="23.25">
      <c r="A35" s="14" t="s">
        <v>18</v>
      </c>
      <c r="B35" s="134"/>
      <c r="C35" s="134"/>
      <c r="D35" s="134"/>
      <c r="E35" s="134"/>
      <c r="F35" s="134"/>
      <c r="G35" s="13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45"/>
    </row>
    <row r="36" spans="1:33" ht="23.25">
      <c r="A36" s="14" t="s">
        <v>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37"/>
      <c r="Z36" s="137"/>
      <c r="AA36" s="137"/>
      <c r="AB36" s="137"/>
      <c r="AC36" s="137"/>
      <c r="AD36" s="137"/>
      <c r="AE36" s="137"/>
      <c r="AF36" s="137"/>
      <c r="AG36" s="45"/>
    </row>
    <row r="37" spans="1:33" ht="23.25">
      <c r="A37" s="14" t="s">
        <v>11</v>
      </c>
      <c r="B37" s="120"/>
      <c r="C37" s="120"/>
      <c r="D37" s="120"/>
      <c r="E37" s="120"/>
      <c r="F37" s="120"/>
      <c r="G37" s="120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45"/>
    </row>
    <row r="38" spans="1:33" ht="23.25">
      <c r="A38" s="14" t="s">
        <v>7</v>
      </c>
      <c r="B38" s="120"/>
      <c r="C38" s="120"/>
      <c r="D38" s="120"/>
      <c r="E38" s="120"/>
      <c r="F38" s="120"/>
      <c r="G38" s="120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45"/>
    </row>
    <row r="39" spans="1:33" ht="23.25">
      <c r="A39" s="1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06" t="s">
        <v>29</v>
      </c>
    </row>
    <row r="40" spans="1:33" ht="23.25">
      <c r="A40" s="8"/>
      <c r="B40" s="83">
        <f>SUM(B28+B29+B30+B35+B36+B37+B38)</f>
        <v>0</v>
      </c>
      <c r="C40" s="83">
        <f aca="true" t="shared" si="2" ref="C40:AF40">SUM(C28+C29+C30+C35+C36+C37+C38)</f>
        <v>0</v>
      </c>
      <c r="D40" s="83">
        <f t="shared" si="2"/>
        <v>0</v>
      </c>
      <c r="E40" s="83">
        <f t="shared" si="2"/>
        <v>0</v>
      </c>
      <c r="F40" s="83">
        <f t="shared" si="2"/>
        <v>0</v>
      </c>
      <c r="G40" s="83">
        <f t="shared" si="2"/>
        <v>0</v>
      </c>
      <c r="H40" s="83">
        <f t="shared" si="2"/>
        <v>0</v>
      </c>
      <c r="I40" s="83">
        <f t="shared" si="2"/>
        <v>0</v>
      </c>
      <c r="J40" s="83">
        <f t="shared" si="2"/>
        <v>0</v>
      </c>
      <c r="K40" s="83">
        <f t="shared" si="2"/>
        <v>0</v>
      </c>
      <c r="L40" s="83">
        <f t="shared" si="2"/>
        <v>0</v>
      </c>
      <c r="M40" s="83">
        <f t="shared" si="2"/>
        <v>0</v>
      </c>
      <c r="N40" s="83">
        <f t="shared" si="2"/>
        <v>0</v>
      </c>
      <c r="O40" s="83">
        <f t="shared" si="2"/>
        <v>0</v>
      </c>
      <c r="P40" s="83">
        <f t="shared" si="2"/>
        <v>0</v>
      </c>
      <c r="Q40" s="83">
        <f t="shared" si="2"/>
        <v>0</v>
      </c>
      <c r="R40" s="83">
        <f t="shared" si="2"/>
        <v>0</v>
      </c>
      <c r="S40" s="83">
        <f t="shared" si="2"/>
        <v>0</v>
      </c>
      <c r="T40" s="83">
        <f t="shared" si="2"/>
        <v>0</v>
      </c>
      <c r="U40" s="83">
        <f t="shared" si="2"/>
        <v>0</v>
      </c>
      <c r="V40" s="83">
        <f t="shared" si="2"/>
        <v>0</v>
      </c>
      <c r="W40" s="83">
        <f t="shared" si="2"/>
        <v>0</v>
      </c>
      <c r="X40" s="83">
        <f t="shared" si="2"/>
        <v>0</v>
      </c>
      <c r="Y40" s="83">
        <f t="shared" si="2"/>
        <v>0</v>
      </c>
      <c r="Z40" s="83">
        <f t="shared" si="2"/>
        <v>0</v>
      </c>
      <c r="AA40" s="83">
        <f t="shared" si="2"/>
        <v>0</v>
      </c>
      <c r="AB40" s="83">
        <f t="shared" si="2"/>
        <v>0</v>
      </c>
      <c r="AC40" s="83">
        <f t="shared" si="2"/>
        <v>0</v>
      </c>
      <c r="AD40" s="83">
        <f t="shared" si="2"/>
        <v>0</v>
      </c>
      <c r="AE40" s="83">
        <f t="shared" si="2"/>
        <v>0</v>
      </c>
      <c r="AF40" s="83">
        <f t="shared" si="2"/>
        <v>0</v>
      </c>
      <c r="AG40" s="35">
        <f>AVERAGE(B40:AF40)</f>
        <v>0</v>
      </c>
    </row>
    <row r="41" spans="1:33" ht="23.25">
      <c r="A41" s="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45"/>
    </row>
    <row r="42" spans="1:33" ht="23.25">
      <c r="A42" s="9" t="s">
        <v>12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45"/>
    </row>
    <row r="43" spans="1:33" ht="23.25">
      <c r="A43" s="8" t="s">
        <v>13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45"/>
    </row>
    <row r="44" spans="1:33" ht="23.25">
      <c r="A44" s="8" t="s">
        <v>31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45"/>
    </row>
    <row r="45" spans="1:33" ht="23.25">
      <c r="A45" s="8" t="s">
        <v>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45"/>
    </row>
    <row r="46" spans="1:33" ht="23.25">
      <c r="A46" s="8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45"/>
    </row>
    <row r="47" spans="1:33" ht="23.25">
      <c r="A47" s="8" t="s">
        <v>14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45"/>
    </row>
    <row r="48" spans="1:33" ht="23.25">
      <c r="A48" s="8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45"/>
    </row>
    <row r="49" spans="1:33" ht="23.25">
      <c r="A49" s="8" t="s">
        <v>11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45"/>
    </row>
    <row r="50" spans="1:33" ht="23.25">
      <c r="A50" s="8"/>
      <c r="B50" s="139"/>
      <c r="C50" s="139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06" t="s">
        <v>29</v>
      </c>
    </row>
    <row r="51" spans="1:33" ht="23.25">
      <c r="A51" s="9"/>
      <c r="B51" s="83">
        <v>0</v>
      </c>
      <c r="C51" s="83">
        <f aca="true" t="shared" si="3" ref="C51:AF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83">
        <f t="shared" si="3"/>
        <v>0</v>
      </c>
      <c r="AG51" s="35">
        <f>AVERAGE(B51:AF51)</f>
        <v>0</v>
      </c>
    </row>
    <row r="52" spans="1:33" ht="23.25">
      <c r="A52" s="9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45"/>
    </row>
    <row r="53" spans="1:33" ht="23.25">
      <c r="A53" s="9" t="s">
        <v>15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40" t="s">
        <v>29</v>
      </c>
    </row>
    <row r="54" spans="1:33" ht="23.25">
      <c r="A54" s="8" t="s">
        <v>4</v>
      </c>
      <c r="B54" s="140"/>
      <c r="C54" s="140"/>
      <c r="D54" s="140"/>
      <c r="E54" s="140"/>
      <c r="F54" s="140"/>
      <c r="G54" s="140"/>
      <c r="H54" s="140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35" t="e">
        <f>AVERAGE(B54:AF54)</f>
        <v>#DIV/0!</v>
      </c>
    </row>
    <row r="55" spans="1:33" ht="23.25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45"/>
    </row>
    <row r="56" spans="1:33" ht="23.25">
      <c r="A56" s="8" t="s">
        <v>16</v>
      </c>
      <c r="B56" s="77">
        <f>SUM(B54,B51,B40,B25,B12)</f>
        <v>0</v>
      </c>
      <c r="C56" s="77">
        <f aca="true" t="shared" si="4" ref="C56:AF56">SUM(C54,C51,C40,C25,C12)</f>
        <v>0</v>
      </c>
      <c r="D56" s="77">
        <f t="shared" si="4"/>
        <v>0</v>
      </c>
      <c r="E56" s="77">
        <f t="shared" si="4"/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N56" s="77">
        <f t="shared" si="4"/>
        <v>0</v>
      </c>
      <c r="O56" s="77">
        <f t="shared" si="4"/>
        <v>0</v>
      </c>
      <c r="P56" s="77">
        <f t="shared" si="4"/>
        <v>0</v>
      </c>
      <c r="Q56" s="77">
        <f t="shared" si="4"/>
        <v>0</v>
      </c>
      <c r="R56" s="77">
        <f t="shared" si="4"/>
        <v>0</v>
      </c>
      <c r="S56" s="77">
        <f t="shared" si="4"/>
        <v>0</v>
      </c>
      <c r="T56" s="77">
        <f t="shared" si="4"/>
        <v>0</v>
      </c>
      <c r="U56" s="77">
        <f t="shared" si="4"/>
        <v>0</v>
      </c>
      <c r="V56" s="77">
        <f t="shared" si="4"/>
        <v>0</v>
      </c>
      <c r="W56" s="77">
        <f t="shared" si="4"/>
        <v>0</v>
      </c>
      <c r="X56" s="77">
        <f t="shared" si="4"/>
        <v>0</v>
      </c>
      <c r="Y56" s="77">
        <f t="shared" si="4"/>
        <v>0</v>
      </c>
      <c r="Z56" s="77">
        <f t="shared" si="4"/>
        <v>0</v>
      </c>
      <c r="AA56" s="77">
        <f t="shared" si="4"/>
        <v>0</v>
      </c>
      <c r="AB56" s="77">
        <f t="shared" si="4"/>
        <v>0</v>
      </c>
      <c r="AC56" s="77">
        <f t="shared" si="4"/>
        <v>0</v>
      </c>
      <c r="AD56" s="77">
        <f t="shared" si="4"/>
        <v>0</v>
      </c>
      <c r="AE56" s="77">
        <f t="shared" si="4"/>
        <v>0</v>
      </c>
      <c r="AF56" s="77">
        <f t="shared" si="4"/>
        <v>0</v>
      </c>
      <c r="AG56" s="40">
        <f>AVERAGE(B56:AF56)</f>
        <v>0</v>
      </c>
    </row>
    <row r="57" spans="1:33" ht="23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40"/>
    </row>
    <row r="58" spans="1:33" ht="23.25">
      <c r="A58" s="8" t="s">
        <v>17</v>
      </c>
      <c r="B58" s="114">
        <f aca="true" t="shared" si="5" ref="B58:AF58">-SUM(B21+B23+B37+B38+B47+B49)</f>
        <v>0</v>
      </c>
      <c r="C58" s="114">
        <f t="shared" si="5"/>
        <v>0</v>
      </c>
      <c r="D58" s="114">
        <f t="shared" si="5"/>
        <v>0</v>
      </c>
      <c r="E58" s="114">
        <f t="shared" si="5"/>
        <v>0</v>
      </c>
      <c r="F58" s="114">
        <f t="shared" si="5"/>
        <v>0</v>
      </c>
      <c r="G58" s="114">
        <f t="shared" si="5"/>
        <v>0</v>
      </c>
      <c r="H58" s="114">
        <f t="shared" si="5"/>
        <v>0</v>
      </c>
      <c r="I58" s="114">
        <f t="shared" si="5"/>
        <v>0</v>
      </c>
      <c r="J58" s="114">
        <f t="shared" si="5"/>
        <v>0</v>
      </c>
      <c r="K58" s="114">
        <f t="shared" si="5"/>
        <v>0</v>
      </c>
      <c r="L58" s="114">
        <f t="shared" si="5"/>
        <v>0</v>
      </c>
      <c r="M58" s="114">
        <f t="shared" si="5"/>
        <v>0</v>
      </c>
      <c r="N58" s="114">
        <f t="shared" si="5"/>
        <v>0</v>
      </c>
      <c r="O58" s="114">
        <f t="shared" si="5"/>
        <v>0</v>
      </c>
      <c r="P58" s="114">
        <f t="shared" si="5"/>
        <v>0</v>
      </c>
      <c r="Q58" s="114">
        <f t="shared" si="5"/>
        <v>0</v>
      </c>
      <c r="R58" s="114">
        <f t="shared" si="5"/>
        <v>0</v>
      </c>
      <c r="S58" s="114">
        <f t="shared" si="5"/>
        <v>0</v>
      </c>
      <c r="T58" s="114">
        <f t="shared" si="5"/>
        <v>0</v>
      </c>
      <c r="U58" s="114">
        <f t="shared" si="5"/>
        <v>0</v>
      </c>
      <c r="V58" s="114">
        <f t="shared" si="5"/>
        <v>0</v>
      </c>
      <c r="W58" s="114">
        <f t="shared" si="5"/>
        <v>0</v>
      </c>
      <c r="X58" s="114">
        <f t="shared" si="5"/>
        <v>0</v>
      </c>
      <c r="Y58" s="114">
        <f t="shared" si="5"/>
        <v>0</v>
      </c>
      <c r="Z58" s="114">
        <f t="shared" si="5"/>
        <v>0</v>
      </c>
      <c r="AA58" s="114">
        <f t="shared" si="5"/>
        <v>0</v>
      </c>
      <c r="AB58" s="114">
        <f t="shared" si="5"/>
        <v>0</v>
      </c>
      <c r="AC58" s="114">
        <f t="shared" si="5"/>
        <v>0</v>
      </c>
      <c r="AD58" s="114">
        <f t="shared" si="5"/>
        <v>0</v>
      </c>
      <c r="AE58" s="114">
        <f t="shared" si="5"/>
        <v>0</v>
      </c>
      <c r="AF58" s="114">
        <f t="shared" si="5"/>
        <v>0</v>
      </c>
      <c r="AG58" s="45"/>
    </row>
    <row r="59" spans="1:33" ht="23.25">
      <c r="A59" s="8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06" t="s">
        <v>29</v>
      </c>
    </row>
    <row r="60" spans="1:33" ht="24" thickBot="1">
      <c r="A60" s="9" t="s">
        <v>22</v>
      </c>
      <c r="B60" s="78">
        <f>B56-B58</f>
        <v>0</v>
      </c>
      <c r="C60" s="78">
        <f aca="true" t="shared" si="6" ref="C60:AF60">C56-C58</f>
        <v>0</v>
      </c>
      <c r="D60" s="78">
        <f t="shared" si="6"/>
        <v>0</v>
      </c>
      <c r="E60" s="78">
        <f t="shared" si="6"/>
        <v>0</v>
      </c>
      <c r="F60" s="78">
        <f t="shared" si="6"/>
        <v>0</v>
      </c>
      <c r="G60" s="78">
        <f t="shared" si="6"/>
        <v>0</v>
      </c>
      <c r="H60" s="78">
        <f t="shared" si="6"/>
        <v>0</v>
      </c>
      <c r="I60" s="78">
        <f t="shared" si="6"/>
        <v>0</v>
      </c>
      <c r="J60" s="78">
        <f t="shared" si="6"/>
        <v>0</v>
      </c>
      <c r="K60" s="78">
        <f t="shared" si="6"/>
        <v>0</v>
      </c>
      <c r="L60" s="78">
        <f t="shared" si="6"/>
        <v>0</v>
      </c>
      <c r="M60" s="78">
        <f t="shared" si="6"/>
        <v>0</v>
      </c>
      <c r="N60" s="78">
        <f t="shared" si="6"/>
        <v>0</v>
      </c>
      <c r="O60" s="78">
        <f t="shared" si="6"/>
        <v>0</v>
      </c>
      <c r="P60" s="78">
        <f t="shared" si="6"/>
        <v>0</v>
      </c>
      <c r="Q60" s="78">
        <f t="shared" si="6"/>
        <v>0</v>
      </c>
      <c r="R60" s="78">
        <f t="shared" si="6"/>
        <v>0</v>
      </c>
      <c r="S60" s="78">
        <f t="shared" si="6"/>
        <v>0</v>
      </c>
      <c r="T60" s="78">
        <f t="shared" si="6"/>
        <v>0</v>
      </c>
      <c r="U60" s="78">
        <f t="shared" si="6"/>
        <v>0</v>
      </c>
      <c r="V60" s="78">
        <f t="shared" si="6"/>
        <v>0</v>
      </c>
      <c r="W60" s="78">
        <f t="shared" si="6"/>
        <v>0</v>
      </c>
      <c r="X60" s="78">
        <f t="shared" si="6"/>
        <v>0</v>
      </c>
      <c r="Y60" s="78">
        <f t="shared" si="6"/>
        <v>0</v>
      </c>
      <c r="Z60" s="78">
        <f t="shared" si="6"/>
        <v>0</v>
      </c>
      <c r="AA60" s="78">
        <f t="shared" si="6"/>
        <v>0</v>
      </c>
      <c r="AB60" s="78">
        <f t="shared" si="6"/>
        <v>0</v>
      </c>
      <c r="AC60" s="78">
        <f t="shared" si="6"/>
        <v>0</v>
      </c>
      <c r="AD60" s="78">
        <f t="shared" si="6"/>
        <v>0</v>
      </c>
      <c r="AE60" s="78">
        <f t="shared" si="6"/>
        <v>0</v>
      </c>
      <c r="AF60" s="78">
        <f t="shared" si="6"/>
        <v>0</v>
      </c>
      <c r="AG60" s="41">
        <f>AVERAGE(B60:AF60)</f>
        <v>0</v>
      </c>
    </row>
    <row r="61" spans="1:33" ht="23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4"/>
    </row>
    <row r="62" spans="1:33" ht="23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17"/>
      <c r="AG62" s="47"/>
    </row>
    <row r="63" spans="2:33" ht="23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zoomScale="55" zoomScaleNormal="5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53" sqref="B53:AC53"/>
    </sheetView>
  </sheetViews>
  <sheetFormatPr defaultColWidth="8.88671875" defaultRowHeight="24" customHeight="1"/>
  <cols>
    <col min="1" max="1" width="32.6640625" style="15" customWidth="1"/>
    <col min="2" max="29" width="9.77734375" style="15" customWidth="1"/>
    <col min="30" max="30" width="10.77734375" style="37" customWidth="1"/>
    <col min="31" max="16384" width="8.88671875" style="15" customWidth="1"/>
  </cols>
  <sheetData>
    <row r="1" spans="1:31" ht="24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4"/>
      <c r="AE1" s="2"/>
    </row>
    <row r="2" spans="1:31" ht="24" customHeight="1">
      <c r="A2" s="1">
        <v>40217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04"/>
      <c r="AE2" s="2"/>
    </row>
    <row r="3" spans="1:31" ht="24" customHeight="1">
      <c r="A3" s="3" t="s">
        <v>21</v>
      </c>
      <c r="Z3" s="4"/>
      <c r="AA3" s="3"/>
      <c r="AB3" s="4"/>
      <c r="AC3" s="4"/>
      <c r="AD3" s="38"/>
      <c r="AE3" s="2"/>
    </row>
    <row r="4" spans="1:31" ht="24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30"/>
      <c r="AE4" s="7"/>
    </row>
    <row r="5" spans="1:31" ht="24" customHeight="1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31"/>
      <c r="AE5" s="2"/>
    </row>
    <row r="6" spans="1:31" ht="24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32"/>
      <c r="AE6" s="3"/>
    </row>
    <row r="7" spans="1:31" ht="24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32"/>
      <c r="AE7" s="5"/>
    </row>
    <row r="8" spans="1:31" ht="24" customHeight="1">
      <c r="A8" s="8" t="s">
        <v>1</v>
      </c>
      <c r="B8" s="112">
        <v>6.2</v>
      </c>
      <c r="C8" s="112">
        <v>4.7</v>
      </c>
      <c r="D8" s="112">
        <v>4.7</v>
      </c>
      <c r="E8" s="112">
        <v>6.7</v>
      </c>
      <c r="F8" s="112">
        <v>5.6</v>
      </c>
      <c r="G8" s="112">
        <v>4.5</v>
      </c>
      <c r="H8" s="112">
        <v>4.4</v>
      </c>
      <c r="I8" s="112">
        <v>4.5</v>
      </c>
      <c r="J8" s="112">
        <v>4.5</v>
      </c>
      <c r="K8" s="112">
        <v>4.4</v>
      </c>
      <c r="L8" s="112">
        <v>4.6</v>
      </c>
      <c r="M8" s="112">
        <v>4.1</v>
      </c>
      <c r="N8" s="112">
        <v>3.7</v>
      </c>
      <c r="O8" s="112">
        <v>4.4</v>
      </c>
      <c r="P8" s="112">
        <v>4.4</v>
      </c>
      <c r="Q8" s="112">
        <v>4.9</v>
      </c>
      <c r="R8" s="112">
        <v>4.7</v>
      </c>
      <c r="S8" s="112">
        <v>4.8</v>
      </c>
      <c r="T8" s="112">
        <v>4.4</v>
      </c>
      <c r="U8" s="112">
        <v>4.3</v>
      </c>
      <c r="V8" s="112">
        <v>4.3</v>
      </c>
      <c r="W8" s="112">
        <v>4.5</v>
      </c>
      <c r="X8" s="112">
        <v>4.7</v>
      </c>
      <c r="Y8" s="112">
        <v>4.4</v>
      </c>
      <c r="Z8" s="112">
        <v>1.9</v>
      </c>
      <c r="AA8" s="11"/>
      <c r="AB8" s="11"/>
      <c r="AC8" s="11"/>
      <c r="AD8" s="33"/>
      <c r="AE8" s="6"/>
    </row>
    <row r="9" spans="1:30" ht="24" customHeight="1">
      <c r="A9" s="8"/>
      <c r="B9" s="75"/>
      <c r="C9" s="75"/>
      <c r="D9" s="75"/>
      <c r="E9" s="75"/>
      <c r="F9" s="75"/>
      <c r="G9" s="75"/>
      <c r="H9" s="75"/>
      <c r="I9" s="75"/>
      <c r="J9" s="75"/>
      <c r="K9" s="76"/>
      <c r="L9" s="75"/>
      <c r="M9" s="75"/>
      <c r="N9" s="75"/>
      <c r="O9" s="75"/>
      <c r="P9" s="75"/>
      <c r="Q9" s="75"/>
      <c r="R9" s="75"/>
      <c r="S9" s="76"/>
      <c r="T9" s="75"/>
      <c r="U9" s="75"/>
      <c r="V9" s="75"/>
      <c r="W9" s="75"/>
      <c r="X9" s="75"/>
      <c r="Y9" s="75"/>
      <c r="Z9" s="11"/>
      <c r="AA9" s="11"/>
      <c r="AB9" s="11"/>
      <c r="AC9" s="11"/>
      <c r="AD9" s="33"/>
    </row>
    <row r="10" spans="1:30" ht="24" customHeight="1">
      <c r="A10" s="8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1"/>
      <c r="AA10" s="11"/>
      <c r="AB10" s="11"/>
      <c r="AC10" s="11"/>
      <c r="AD10" s="40"/>
    </row>
    <row r="11" spans="1:31" ht="24" customHeight="1">
      <c r="A11" s="8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6" t="s">
        <v>29</v>
      </c>
      <c r="AE11" s="9"/>
    </row>
    <row r="12" spans="1:30" ht="24" customHeight="1">
      <c r="A12" s="8"/>
      <c r="B12" s="83">
        <f aca="true" t="shared" si="0" ref="B12:AC12">SUM(B8:B10)</f>
        <v>6.2</v>
      </c>
      <c r="C12" s="83">
        <f t="shared" si="0"/>
        <v>4.7</v>
      </c>
      <c r="D12" s="83">
        <f t="shared" si="0"/>
        <v>4.7</v>
      </c>
      <c r="E12" s="83">
        <f t="shared" si="0"/>
        <v>6.7</v>
      </c>
      <c r="F12" s="83">
        <f t="shared" si="0"/>
        <v>5.6</v>
      </c>
      <c r="G12" s="83">
        <f t="shared" si="0"/>
        <v>4.5</v>
      </c>
      <c r="H12" s="83">
        <f t="shared" si="0"/>
        <v>4.4</v>
      </c>
      <c r="I12" s="83">
        <f t="shared" si="0"/>
        <v>4.5</v>
      </c>
      <c r="J12" s="83">
        <f t="shared" si="0"/>
        <v>4.5</v>
      </c>
      <c r="K12" s="83">
        <f t="shared" si="0"/>
        <v>4.4</v>
      </c>
      <c r="L12" s="83">
        <f t="shared" si="0"/>
        <v>4.6</v>
      </c>
      <c r="M12" s="83">
        <f t="shared" si="0"/>
        <v>4.1</v>
      </c>
      <c r="N12" s="83">
        <f t="shared" si="0"/>
        <v>3.7</v>
      </c>
      <c r="O12" s="83">
        <f t="shared" si="0"/>
        <v>4.4</v>
      </c>
      <c r="P12" s="83">
        <f t="shared" si="0"/>
        <v>4.4</v>
      </c>
      <c r="Q12" s="83">
        <f t="shared" si="0"/>
        <v>4.9</v>
      </c>
      <c r="R12" s="83">
        <f t="shared" si="0"/>
        <v>4.7</v>
      </c>
      <c r="S12" s="83">
        <f t="shared" si="0"/>
        <v>4.8</v>
      </c>
      <c r="T12" s="83">
        <f t="shared" si="0"/>
        <v>4.4</v>
      </c>
      <c r="U12" s="83">
        <f t="shared" si="0"/>
        <v>4.3</v>
      </c>
      <c r="V12" s="83">
        <f t="shared" si="0"/>
        <v>4.3</v>
      </c>
      <c r="W12" s="83">
        <f t="shared" si="0"/>
        <v>4.5</v>
      </c>
      <c r="X12" s="83">
        <f t="shared" si="0"/>
        <v>4.7</v>
      </c>
      <c r="Y12" s="83">
        <f t="shared" si="0"/>
        <v>4.4</v>
      </c>
      <c r="Z12" s="83">
        <f t="shared" si="0"/>
        <v>1.9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35">
        <f>AVERAGE(B12:AC12)</f>
        <v>4.082142857142858</v>
      </c>
    </row>
    <row r="13" spans="1:30" ht="24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40"/>
    </row>
    <row r="14" spans="1:30" ht="24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40"/>
    </row>
    <row r="15" spans="1:30" ht="24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81"/>
      <c r="AB15" s="81"/>
      <c r="AC15" s="81"/>
      <c r="AD15" s="40"/>
    </row>
    <row r="16" spans="1:30" ht="24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  <c r="AA16" s="81"/>
      <c r="AB16" s="81"/>
      <c r="AC16" s="81"/>
      <c r="AD16" s="40"/>
    </row>
    <row r="17" spans="1:30" ht="24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A17" s="81"/>
      <c r="AB17" s="81"/>
      <c r="AC17" s="81"/>
      <c r="AD17" s="40"/>
    </row>
    <row r="18" spans="1:30" ht="24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81"/>
      <c r="AB18" s="81"/>
      <c r="AC18" s="81"/>
      <c r="AD18" s="40"/>
    </row>
    <row r="19" spans="1:30" ht="24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81"/>
      <c r="AB19" s="81"/>
      <c r="AC19" s="81"/>
      <c r="AD19" s="40"/>
    </row>
    <row r="20" spans="1:30" ht="24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A20" s="81"/>
      <c r="AB20" s="81"/>
      <c r="AC20" s="81"/>
      <c r="AD20" s="40"/>
    </row>
    <row r="21" spans="1:30" ht="24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81"/>
      <c r="AB21" s="81"/>
      <c r="AC21" s="81"/>
      <c r="AD21" s="40"/>
    </row>
    <row r="22" spans="1:30" ht="24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81"/>
      <c r="AB22" s="81"/>
      <c r="AC22" s="81"/>
      <c r="AD22" s="40"/>
    </row>
    <row r="23" spans="1:30" ht="24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81"/>
      <c r="AB23" s="81"/>
      <c r="AC23" s="81"/>
      <c r="AD23" s="40"/>
    </row>
    <row r="24" spans="1:31" ht="24" customHeight="1">
      <c r="A24" s="8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6" t="s">
        <v>29</v>
      </c>
      <c r="AE24" s="9"/>
    </row>
    <row r="25" spans="1:30" ht="24" customHeight="1">
      <c r="A25" s="8"/>
      <c r="B25" s="83">
        <f aca="true" t="shared" si="1" ref="B25:AC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35">
        <f>AVERAGE(B25:AC25)</f>
        <v>0</v>
      </c>
    </row>
    <row r="26" spans="1:30" ht="24" customHeight="1">
      <c r="A26" s="16" t="s">
        <v>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40"/>
    </row>
    <row r="27" spans="1:30" ht="24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40"/>
    </row>
    <row r="28" spans="1:30" ht="24" customHeight="1">
      <c r="A28" s="14" t="s">
        <v>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22"/>
      <c r="AB28" s="22"/>
      <c r="AC28" s="22"/>
      <c r="AD28" s="40"/>
    </row>
    <row r="29" spans="1:30" ht="24" customHeight="1">
      <c r="A29" s="14" t="s">
        <v>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22"/>
      <c r="AB29" s="22"/>
      <c r="AC29" s="22"/>
      <c r="AD29" s="40"/>
    </row>
    <row r="30" spans="1:30" ht="24" customHeight="1">
      <c r="A30" s="14" t="s">
        <v>25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  <c r="AB30" s="85"/>
      <c r="AC30" s="85"/>
      <c r="AD30" s="40"/>
    </row>
    <row r="31" spans="1:30" ht="24" customHeight="1">
      <c r="A31" s="14" t="s">
        <v>24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6"/>
      <c r="AB31" s="86"/>
      <c r="AC31" s="86"/>
      <c r="AD31" s="40"/>
    </row>
    <row r="32" spans="1:30" ht="24" customHeight="1">
      <c r="A32" s="14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6"/>
      <c r="AB32" s="86"/>
      <c r="AC32" s="86"/>
      <c r="AD32" s="40"/>
    </row>
    <row r="33" spans="1:30" ht="24" customHeight="1">
      <c r="A33" s="14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6"/>
      <c r="AB33" s="86"/>
      <c r="AC33" s="86"/>
      <c r="AD33" s="40"/>
    </row>
    <row r="34" spans="1:31" ht="24" customHeight="1">
      <c r="A34" s="14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22"/>
      <c r="AB34" s="22"/>
      <c r="AC34" s="22"/>
      <c r="AD34" s="40"/>
      <c r="AE34" s="9"/>
    </row>
    <row r="35" spans="1:30" ht="24" customHeight="1">
      <c r="A35" s="14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7"/>
      <c r="AB35" s="87"/>
      <c r="AC35" s="87"/>
      <c r="AD35" s="40"/>
    </row>
    <row r="36" spans="1:30" ht="24" customHeight="1">
      <c r="A36" s="14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22"/>
      <c r="AB36" s="22"/>
      <c r="AC36" s="22"/>
      <c r="AD36" s="40"/>
    </row>
    <row r="37" spans="1:30" ht="24" customHeight="1">
      <c r="A37" s="14" t="s">
        <v>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23"/>
      <c r="AB37" s="23"/>
      <c r="AC37" s="23"/>
      <c r="AD37" s="40"/>
    </row>
    <row r="38" spans="1:30" ht="24" customHeight="1">
      <c r="A38" s="8"/>
      <c r="B38" s="76"/>
      <c r="C38" s="76"/>
      <c r="D38" s="77"/>
      <c r="E38" s="76"/>
      <c r="F38" s="77"/>
      <c r="G38" s="77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106" t="s">
        <v>29</v>
      </c>
    </row>
    <row r="39" spans="1:30" ht="24" customHeight="1">
      <c r="A39" s="8"/>
      <c r="B39" s="83">
        <f aca="true" t="shared" si="2" ref="B39:AC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35">
        <f>AVERAGE(B39:AC39)</f>
        <v>0</v>
      </c>
    </row>
    <row r="40" spans="1:30" ht="24" customHeight="1">
      <c r="A40" s="9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40"/>
    </row>
    <row r="41" spans="1:30" ht="24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40"/>
    </row>
    <row r="42" spans="1:30" ht="24" customHeight="1">
      <c r="A42" s="8" t="s">
        <v>13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40"/>
    </row>
    <row r="43" spans="1:30" ht="24" customHeight="1">
      <c r="A43" s="8" t="s">
        <v>31</v>
      </c>
      <c r="B43" s="42"/>
      <c r="C43" s="42"/>
      <c r="D43" s="42"/>
      <c r="E43" s="4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6"/>
      <c r="AD43" s="40">
        <f>SUM(B43:AC43)</f>
        <v>0</v>
      </c>
    </row>
    <row r="44" spans="1:30" ht="24" customHeight="1">
      <c r="A44" s="8" t="s">
        <v>4</v>
      </c>
      <c r="B44" s="42"/>
      <c r="C44" s="42"/>
      <c r="D44" s="42"/>
      <c r="E44" s="4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76"/>
      <c r="AD44" s="40"/>
    </row>
    <row r="45" spans="1:30" ht="24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40"/>
    </row>
    <row r="46" spans="1:30" ht="24" customHeight="1">
      <c r="A46" s="8" t="s">
        <v>14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40"/>
    </row>
    <row r="47" spans="1:30" ht="24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40"/>
    </row>
    <row r="48" spans="1:30" ht="24" customHeight="1">
      <c r="A48" s="8" t="s">
        <v>11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76"/>
      <c r="X48" s="76"/>
      <c r="Y48" s="76"/>
      <c r="Z48" s="76"/>
      <c r="AA48" s="76"/>
      <c r="AB48" s="76"/>
      <c r="AC48" s="76"/>
      <c r="AD48" s="40"/>
    </row>
    <row r="49" spans="1:30" ht="24" customHeight="1">
      <c r="A49" s="8"/>
      <c r="B49" s="89"/>
      <c r="C49" s="89"/>
      <c r="D49" s="77"/>
      <c r="E49" s="76"/>
      <c r="F49" s="77"/>
      <c r="G49" s="77"/>
      <c r="H49" s="77"/>
      <c r="I49" s="76"/>
      <c r="J49" s="76"/>
      <c r="K49" s="77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105"/>
      <c r="X49" s="105"/>
      <c r="Y49" s="105"/>
      <c r="Z49" s="105"/>
      <c r="AA49" s="105"/>
      <c r="AB49" s="105"/>
      <c r="AC49" s="105"/>
      <c r="AD49" s="106" t="s">
        <v>29</v>
      </c>
    </row>
    <row r="50" spans="1:31" ht="24" customHeight="1">
      <c r="A50" s="8"/>
      <c r="B50" s="83">
        <f aca="true" t="shared" si="3" ref="B50:AC50">SUM(B42:B48)</f>
        <v>0</v>
      </c>
      <c r="C50" s="83">
        <f t="shared" si="3"/>
        <v>0</v>
      </c>
      <c r="D50" s="83">
        <f t="shared" si="3"/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f t="shared" si="3"/>
        <v>0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35">
        <f>AVERAGE(B50:AC50)</f>
        <v>0</v>
      </c>
      <c r="AE50" s="9"/>
    </row>
    <row r="51" spans="1:31" ht="24" customHeight="1">
      <c r="A51" s="9" t="s">
        <v>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40"/>
      <c r="AE51" s="9"/>
    </row>
    <row r="52" spans="1:30" ht="24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40" t="s">
        <v>29</v>
      </c>
    </row>
    <row r="53" spans="1:30" ht="24" customHeight="1">
      <c r="A53" s="8" t="s">
        <v>4</v>
      </c>
      <c r="B53" s="90">
        <v>0.5254</v>
      </c>
      <c r="C53" s="90">
        <v>0.4354</v>
      </c>
      <c r="D53" s="90">
        <v>0.5705</v>
      </c>
      <c r="E53" s="90">
        <v>0.5784</v>
      </c>
      <c r="F53" s="90">
        <v>0.3518</v>
      </c>
      <c r="G53" s="90">
        <v>0.5036</v>
      </c>
      <c r="H53" s="90">
        <v>0.435</v>
      </c>
      <c r="I53" s="90">
        <v>0.5426</v>
      </c>
      <c r="J53" s="90">
        <v>0.5272</v>
      </c>
      <c r="K53" s="90">
        <v>0.4664</v>
      </c>
      <c r="L53" s="90">
        <v>0.5921</v>
      </c>
      <c r="M53" s="90">
        <v>0.5297</v>
      </c>
      <c r="N53" s="90">
        <v>0.4423</v>
      </c>
      <c r="O53" s="90">
        <v>0.4401</v>
      </c>
      <c r="P53" s="90">
        <v>0.5156</v>
      </c>
      <c r="Q53" s="90">
        <v>0.4925</v>
      </c>
      <c r="R53" s="90">
        <v>0.546</v>
      </c>
      <c r="S53" s="90">
        <v>0.5269</v>
      </c>
      <c r="T53" s="90">
        <v>0.4084</v>
      </c>
      <c r="U53" s="90">
        <v>0.3748</v>
      </c>
      <c r="V53" s="90">
        <v>0.3428</v>
      </c>
      <c r="W53" s="90">
        <v>0.4683</v>
      </c>
      <c r="X53" s="90">
        <v>0.5347</v>
      </c>
      <c r="Y53" s="90">
        <v>0.5324</v>
      </c>
      <c r="Z53" s="90">
        <v>0.5823</v>
      </c>
      <c r="AA53" s="90">
        <v>0.4337</v>
      </c>
      <c r="AB53" s="90">
        <v>0.3746</v>
      </c>
      <c r="AC53" s="90">
        <v>0.3772</v>
      </c>
      <c r="AD53" s="35">
        <f>AVERAGE(B53:AC53)</f>
        <v>0.4803821428571428</v>
      </c>
    </row>
    <row r="54" spans="1:30" ht="24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40"/>
    </row>
    <row r="55" spans="1:30" ht="24" customHeight="1">
      <c r="A55" s="8" t="s">
        <v>16</v>
      </c>
      <c r="B55" s="76">
        <f>SUM(B12+B25+B39+B50+B53)</f>
        <v>6.7254000000000005</v>
      </c>
      <c r="C55" s="76">
        <f aca="true" t="shared" si="4" ref="C55:AC55">SUM(C12+C25+C39+C50+C53)</f>
        <v>5.135400000000001</v>
      </c>
      <c r="D55" s="76">
        <f t="shared" si="4"/>
        <v>5.2705</v>
      </c>
      <c r="E55" s="76">
        <f t="shared" si="4"/>
        <v>7.2784</v>
      </c>
      <c r="F55" s="76">
        <f t="shared" si="4"/>
        <v>5.9517999999999995</v>
      </c>
      <c r="G55" s="76">
        <f t="shared" si="4"/>
        <v>5.0036000000000005</v>
      </c>
      <c r="H55" s="76">
        <f t="shared" si="4"/>
        <v>4.835</v>
      </c>
      <c r="I55" s="76">
        <f t="shared" si="4"/>
        <v>5.0426</v>
      </c>
      <c r="J55" s="76">
        <f t="shared" si="4"/>
        <v>5.0272</v>
      </c>
      <c r="K55" s="76">
        <f t="shared" si="4"/>
        <v>4.8664000000000005</v>
      </c>
      <c r="L55" s="76">
        <f t="shared" si="4"/>
        <v>5.1921</v>
      </c>
      <c r="M55" s="76">
        <f t="shared" si="4"/>
        <v>4.6297</v>
      </c>
      <c r="N55" s="76">
        <f t="shared" si="4"/>
        <v>4.1423000000000005</v>
      </c>
      <c r="O55" s="76">
        <f t="shared" si="4"/>
        <v>4.8401000000000005</v>
      </c>
      <c r="P55" s="76">
        <f t="shared" si="4"/>
        <v>4.9156</v>
      </c>
      <c r="Q55" s="76">
        <f t="shared" si="4"/>
        <v>5.3925</v>
      </c>
      <c r="R55" s="76">
        <f t="shared" si="4"/>
        <v>5.246</v>
      </c>
      <c r="S55" s="76">
        <f t="shared" si="4"/>
        <v>5.3269</v>
      </c>
      <c r="T55" s="76">
        <f t="shared" si="4"/>
        <v>4.808400000000001</v>
      </c>
      <c r="U55" s="76">
        <f t="shared" si="4"/>
        <v>4.674799999999999</v>
      </c>
      <c r="V55" s="76">
        <f t="shared" si="4"/>
        <v>4.642799999999999</v>
      </c>
      <c r="W55" s="76">
        <f t="shared" si="4"/>
        <v>4.9683</v>
      </c>
      <c r="X55" s="76">
        <f t="shared" si="4"/>
        <v>5.2347</v>
      </c>
      <c r="Y55" s="76">
        <f t="shared" si="4"/>
        <v>4.9324</v>
      </c>
      <c r="Z55" s="76">
        <f t="shared" si="4"/>
        <v>2.4823</v>
      </c>
      <c r="AA55" s="76">
        <f t="shared" si="4"/>
        <v>0.4337</v>
      </c>
      <c r="AB55" s="76">
        <f t="shared" si="4"/>
        <v>0.3746</v>
      </c>
      <c r="AC55" s="76">
        <f t="shared" si="4"/>
        <v>0.3772</v>
      </c>
      <c r="AD55" s="40"/>
    </row>
    <row r="56" spans="1:30" ht="24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40"/>
    </row>
    <row r="57" spans="1:30" ht="24" customHeight="1">
      <c r="A57" s="8" t="s">
        <v>17</v>
      </c>
      <c r="B57" s="98">
        <f aca="true" t="shared" si="5" ref="B57:AC57">-SUM(B21+B23+B36+B37+B46+B48)</f>
        <v>0</v>
      </c>
      <c r="C57" s="98">
        <f t="shared" si="5"/>
        <v>0</v>
      </c>
      <c r="D57" s="98">
        <f t="shared" si="5"/>
        <v>0</v>
      </c>
      <c r="E57" s="98">
        <f t="shared" si="5"/>
        <v>0</v>
      </c>
      <c r="F57" s="98">
        <f t="shared" si="5"/>
        <v>0</v>
      </c>
      <c r="G57" s="98">
        <f t="shared" si="5"/>
        <v>0</v>
      </c>
      <c r="H57" s="98">
        <f t="shared" si="5"/>
        <v>0</v>
      </c>
      <c r="I57" s="98">
        <f t="shared" si="5"/>
        <v>0</v>
      </c>
      <c r="J57" s="98">
        <f t="shared" si="5"/>
        <v>0</v>
      </c>
      <c r="K57" s="98">
        <f t="shared" si="5"/>
        <v>0</v>
      </c>
      <c r="L57" s="98">
        <f t="shared" si="5"/>
        <v>0</v>
      </c>
      <c r="M57" s="98">
        <f t="shared" si="5"/>
        <v>0</v>
      </c>
      <c r="N57" s="98">
        <f t="shared" si="5"/>
        <v>0</v>
      </c>
      <c r="O57" s="98">
        <f t="shared" si="5"/>
        <v>0</v>
      </c>
      <c r="P57" s="98">
        <f t="shared" si="5"/>
        <v>0</v>
      </c>
      <c r="Q57" s="98">
        <f t="shared" si="5"/>
        <v>0</v>
      </c>
      <c r="R57" s="98">
        <f t="shared" si="5"/>
        <v>0</v>
      </c>
      <c r="S57" s="98">
        <f t="shared" si="5"/>
        <v>0</v>
      </c>
      <c r="T57" s="98">
        <f t="shared" si="5"/>
        <v>0</v>
      </c>
      <c r="U57" s="98">
        <f t="shared" si="5"/>
        <v>0</v>
      </c>
      <c r="V57" s="98">
        <f t="shared" si="5"/>
        <v>0</v>
      </c>
      <c r="W57" s="98">
        <f t="shared" si="5"/>
        <v>0</v>
      </c>
      <c r="X57" s="98">
        <f t="shared" si="5"/>
        <v>0</v>
      </c>
      <c r="Y57" s="98">
        <f t="shared" si="5"/>
        <v>0</v>
      </c>
      <c r="Z57" s="98">
        <f t="shared" si="5"/>
        <v>0</v>
      </c>
      <c r="AA57" s="98">
        <f t="shared" si="5"/>
        <v>0</v>
      </c>
      <c r="AB57" s="98">
        <f t="shared" si="5"/>
        <v>0</v>
      </c>
      <c r="AC57" s="98">
        <f t="shared" si="5"/>
        <v>0</v>
      </c>
      <c r="AD57" s="40"/>
    </row>
    <row r="58" spans="1:30" ht="24" customHeight="1">
      <c r="A58" s="8"/>
      <c r="B58" s="76"/>
      <c r="C58" s="76"/>
      <c r="D58" s="91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106" t="s">
        <v>29</v>
      </c>
    </row>
    <row r="59" spans="1:30" ht="24" customHeight="1" thickBot="1">
      <c r="A59" s="9" t="s">
        <v>22</v>
      </c>
      <c r="B59" s="78">
        <f aca="true" t="shared" si="6" ref="B59:AC59">SUM(B55:B57)</f>
        <v>6.7254000000000005</v>
      </c>
      <c r="C59" s="78">
        <f t="shared" si="6"/>
        <v>5.135400000000001</v>
      </c>
      <c r="D59" s="78">
        <f t="shared" si="6"/>
        <v>5.2705</v>
      </c>
      <c r="E59" s="78">
        <f t="shared" si="6"/>
        <v>7.2784</v>
      </c>
      <c r="F59" s="78">
        <f t="shared" si="6"/>
        <v>5.9517999999999995</v>
      </c>
      <c r="G59" s="78">
        <f t="shared" si="6"/>
        <v>5.0036000000000005</v>
      </c>
      <c r="H59" s="78">
        <f t="shared" si="6"/>
        <v>4.835</v>
      </c>
      <c r="I59" s="78">
        <f t="shared" si="6"/>
        <v>5.0426</v>
      </c>
      <c r="J59" s="78">
        <f t="shared" si="6"/>
        <v>5.0272</v>
      </c>
      <c r="K59" s="78">
        <f t="shared" si="6"/>
        <v>4.8664000000000005</v>
      </c>
      <c r="L59" s="78">
        <f t="shared" si="6"/>
        <v>5.1921</v>
      </c>
      <c r="M59" s="78">
        <f t="shared" si="6"/>
        <v>4.6297</v>
      </c>
      <c r="N59" s="78">
        <f t="shared" si="6"/>
        <v>4.1423000000000005</v>
      </c>
      <c r="O59" s="78">
        <f t="shared" si="6"/>
        <v>4.8401000000000005</v>
      </c>
      <c r="P59" s="78">
        <f t="shared" si="6"/>
        <v>4.9156</v>
      </c>
      <c r="Q59" s="78">
        <f t="shared" si="6"/>
        <v>5.3925</v>
      </c>
      <c r="R59" s="78">
        <f t="shared" si="6"/>
        <v>5.246</v>
      </c>
      <c r="S59" s="78">
        <f t="shared" si="6"/>
        <v>5.3269</v>
      </c>
      <c r="T59" s="78">
        <f t="shared" si="6"/>
        <v>4.808400000000001</v>
      </c>
      <c r="U59" s="78">
        <f t="shared" si="6"/>
        <v>4.674799999999999</v>
      </c>
      <c r="V59" s="78">
        <f t="shared" si="6"/>
        <v>4.642799999999999</v>
      </c>
      <c r="W59" s="78">
        <f t="shared" si="6"/>
        <v>4.9683</v>
      </c>
      <c r="X59" s="78">
        <f t="shared" si="6"/>
        <v>5.2347</v>
      </c>
      <c r="Y59" s="78">
        <f t="shared" si="6"/>
        <v>4.9324</v>
      </c>
      <c r="Z59" s="78">
        <f t="shared" si="6"/>
        <v>2.4823</v>
      </c>
      <c r="AA59" s="78">
        <f t="shared" si="6"/>
        <v>0.4337</v>
      </c>
      <c r="AB59" s="78">
        <f t="shared" si="6"/>
        <v>0.3746</v>
      </c>
      <c r="AC59" s="78">
        <f t="shared" si="6"/>
        <v>0.3772</v>
      </c>
      <c r="AD59" s="41">
        <f>AVERAGE(B59:AC59)</f>
        <v>4.562525</v>
      </c>
    </row>
    <row r="60" spans="1:30" ht="24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44"/>
    </row>
    <row r="61" spans="1:30" ht="24" customHeight="1">
      <c r="A61" s="8" t="s">
        <v>20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47"/>
    </row>
    <row r="62" spans="2:31" ht="24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44"/>
      <c r="AE62" s="9"/>
    </row>
    <row r="63" spans="1:30" ht="24" customHeight="1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4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57" sqref="C57"/>
    </sheetView>
  </sheetViews>
  <sheetFormatPr defaultColWidth="8.88671875" defaultRowHeight="15"/>
  <cols>
    <col min="1" max="1" width="32.21484375" style="0" customWidth="1"/>
    <col min="2" max="32" width="9.77734375" style="0" customWidth="1"/>
    <col min="33" max="33" width="10.77734375" style="37" customWidth="1"/>
  </cols>
  <sheetData>
    <row r="1" spans="1:34" ht="27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4"/>
      <c r="AH1" s="2"/>
    </row>
    <row r="2" spans="1:34" ht="27.75" customHeight="1">
      <c r="A2" s="1">
        <v>40245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4"/>
      <c r="AH2" s="2"/>
    </row>
    <row r="3" spans="1:34" ht="27.75" customHeight="1">
      <c r="A3" s="3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4"/>
      <c r="AA3" s="3"/>
      <c r="AB3" s="4"/>
      <c r="AC3" s="4"/>
      <c r="AD3" s="4"/>
      <c r="AE3" s="4"/>
      <c r="AF3" s="4"/>
      <c r="AG3" s="38"/>
      <c r="AH3" s="2"/>
    </row>
    <row r="4" spans="1:36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30"/>
      <c r="AI4" s="30"/>
      <c r="AJ4" s="30"/>
    </row>
    <row r="5" spans="1:34" ht="27.75" customHeight="1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2"/>
      <c r="AH6" s="3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2"/>
      <c r="AH7" s="5"/>
    </row>
    <row r="8" spans="1:34" ht="27.75" customHeight="1">
      <c r="A8" s="8" t="s">
        <v>1</v>
      </c>
      <c r="B8" s="12">
        <v>2.9</v>
      </c>
      <c r="C8" s="12">
        <v>3.5</v>
      </c>
      <c r="D8" s="12">
        <v>4.2</v>
      </c>
      <c r="E8" s="12">
        <v>4.2</v>
      </c>
      <c r="F8" s="12">
        <v>3.8</v>
      </c>
      <c r="G8" s="12">
        <v>4.3</v>
      </c>
      <c r="H8" s="12">
        <v>1.4</v>
      </c>
      <c r="I8" s="10">
        <v>0</v>
      </c>
      <c r="J8" s="10">
        <v>0</v>
      </c>
      <c r="K8" s="12">
        <v>0</v>
      </c>
      <c r="L8" s="10">
        <v>0</v>
      </c>
      <c r="M8" s="10">
        <v>0</v>
      </c>
      <c r="N8" s="10">
        <v>0</v>
      </c>
      <c r="O8" s="10">
        <v>1.6</v>
      </c>
      <c r="P8" s="10">
        <v>3.4</v>
      </c>
      <c r="Q8" s="10">
        <v>3.5</v>
      </c>
      <c r="R8" s="10">
        <v>4.7</v>
      </c>
      <c r="S8" s="10">
        <v>7.4</v>
      </c>
      <c r="T8" s="10">
        <v>4.6</v>
      </c>
      <c r="U8" s="10">
        <v>5.7</v>
      </c>
      <c r="V8" s="10">
        <v>6.6</v>
      </c>
      <c r="W8" s="10">
        <v>5.9</v>
      </c>
      <c r="X8" s="10">
        <v>5</v>
      </c>
      <c r="Y8" s="10">
        <v>5.6</v>
      </c>
      <c r="Z8" s="10">
        <v>6.9</v>
      </c>
      <c r="AA8" s="10">
        <v>6.4</v>
      </c>
      <c r="AB8" s="10">
        <v>3.2</v>
      </c>
      <c r="AC8" s="10">
        <v>4.8</v>
      </c>
      <c r="AD8" s="10">
        <v>6.3</v>
      </c>
      <c r="AE8" s="10">
        <v>6</v>
      </c>
      <c r="AF8" s="10">
        <v>3.4</v>
      </c>
      <c r="AG8" s="33"/>
      <c r="AH8" s="6"/>
    </row>
    <row r="9" spans="1:34" ht="27.75" customHeight="1">
      <c r="A9" s="8"/>
      <c r="B9" s="22"/>
      <c r="C9" s="22"/>
      <c r="D9" s="22"/>
      <c r="E9" s="22"/>
      <c r="F9" s="22"/>
      <c r="G9" s="22"/>
      <c r="H9" s="22"/>
      <c r="I9" s="11"/>
      <c r="J9" s="11"/>
      <c r="K9" s="2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"/>
      <c r="AH9" s="15"/>
    </row>
    <row r="10" spans="1:34" ht="27.75" customHeight="1">
      <c r="A10" s="8" t="s">
        <v>2</v>
      </c>
      <c r="B10" s="68">
        <v>17.4</v>
      </c>
      <c r="C10" s="68">
        <v>13.1</v>
      </c>
      <c r="D10" s="68">
        <v>15.2</v>
      </c>
      <c r="E10" s="68">
        <v>13.5</v>
      </c>
      <c r="F10" s="68">
        <v>15.2</v>
      </c>
      <c r="G10" s="68">
        <v>14.1</v>
      </c>
      <c r="H10" s="68">
        <v>15.2</v>
      </c>
      <c r="I10" s="132">
        <v>17.2</v>
      </c>
      <c r="J10" s="132">
        <v>18.8</v>
      </c>
      <c r="K10" s="68">
        <v>18.8</v>
      </c>
      <c r="L10" s="132">
        <v>18.8</v>
      </c>
      <c r="M10" s="132">
        <v>17.9</v>
      </c>
      <c r="N10" s="132">
        <v>17.6</v>
      </c>
      <c r="O10" s="132">
        <v>16.8</v>
      </c>
      <c r="P10" s="132">
        <v>8.8</v>
      </c>
      <c r="Q10" s="132">
        <v>14.4</v>
      </c>
      <c r="R10" s="132">
        <v>13.9</v>
      </c>
      <c r="S10" s="132">
        <v>13.6</v>
      </c>
      <c r="T10" s="132">
        <v>6.8</v>
      </c>
      <c r="U10" s="132">
        <v>10.4</v>
      </c>
      <c r="V10" s="132">
        <v>14.6</v>
      </c>
      <c r="W10" s="132">
        <v>11.2</v>
      </c>
      <c r="X10" s="132">
        <v>8.9</v>
      </c>
      <c r="Y10" s="132">
        <v>11</v>
      </c>
      <c r="Z10" s="132">
        <v>12.4</v>
      </c>
      <c r="AA10" s="132">
        <v>11.7</v>
      </c>
      <c r="AB10" s="132">
        <v>11</v>
      </c>
      <c r="AC10" s="132">
        <v>13.4</v>
      </c>
      <c r="AD10" s="132">
        <v>11.8</v>
      </c>
      <c r="AE10" s="132">
        <v>12.4</v>
      </c>
      <c r="AF10" s="132">
        <v>14.6</v>
      </c>
      <c r="AG10" s="40"/>
      <c r="AH10" s="15"/>
    </row>
    <row r="11" spans="1:34" ht="27.75" customHeight="1">
      <c r="A11" s="8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6" t="s">
        <v>29</v>
      </c>
      <c r="AH11" s="9"/>
    </row>
    <row r="12" spans="1:34" ht="27.75" customHeight="1">
      <c r="A12" s="8"/>
      <c r="B12" s="83">
        <f>SUM(B8:B10)</f>
        <v>20.299999999999997</v>
      </c>
      <c r="C12" s="83">
        <f aca="true" t="shared" si="0" ref="C12:AF12">SUM(C8:C10)</f>
        <v>16.6</v>
      </c>
      <c r="D12" s="83">
        <f t="shared" si="0"/>
        <v>19.4</v>
      </c>
      <c r="E12" s="83">
        <f t="shared" si="0"/>
        <v>17.7</v>
      </c>
      <c r="F12" s="83">
        <f t="shared" si="0"/>
        <v>19</v>
      </c>
      <c r="G12" s="83">
        <f t="shared" si="0"/>
        <v>18.4</v>
      </c>
      <c r="H12" s="83">
        <f t="shared" si="0"/>
        <v>16.599999999999998</v>
      </c>
      <c r="I12" s="83">
        <f t="shared" si="0"/>
        <v>17.2</v>
      </c>
      <c r="J12" s="83">
        <f t="shared" si="0"/>
        <v>18.8</v>
      </c>
      <c r="K12" s="83">
        <f t="shared" si="0"/>
        <v>18.8</v>
      </c>
      <c r="L12" s="83">
        <f t="shared" si="0"/>
        <v>18.8</v>
      </c>
      <c r="M12" s="83">
        <f t="shared" si="0"/>
        <v>17.9</v>
      </c>
      <c r="N12" s="83">
        <f t="shared" si="0"/>
        <v>17.6</v>
      </c>
      <c r="O12" s="83">
        <f t="shared" si="0"/>
        <v>18.400000000000002</v>
      </c>
      <c r="P12" s="83">
        <f t="shared" si="0"/>
        <v>12.200000000000001</v>
      </c>
      <c r="Q12" s="83">
        <f t="shared" si="0"/>
        <v>17.9</v>
      </c>
      <c r="R12" s="83">
        <f t="shared" si="0"/>
        <v>18.6</v>
      </c>
      <c r="S12" s="83">
        <f t="shared" si="0"/>
        <v>21</v>
      </c>
      <c r="T12" s="83">
        <f t="shared" si="0"/>
        <v>11.399999999999999</v>
      </c>
      <c r="U12" s="83">
        <f t="shared" si="0"/>
        <v>16.1</v>
      </c>
      <c r="V12" s="83">
        <f t="shared" si="0"/>
        <v>21.2</v>
      </c>
      <c r="W12" s="83">
        <f t="shared" si="0"/>
        <v>17.1</v>
      </c>
      <c r="X12" s="83">
        <f t="shared" si="0"/>
        <v>13.9</v>
      </c>
      <c r="Y12" s="83">
        <f t="shared" si="0"/>
        <v>16.6</v>
      </c>
      <c r="Z12" s="83">
        <f t="shared" si="0"/>
        <v>19.3</v>
      </c>
      <c r="AA12" s="83">
        <f t="shared" si="0"/>
        <v>18.1</v>
      </c>
      <c r="AB12" s="83">
        <f t="shared" si="0"/>
        <v>14.2</v>
      </c>
      <c r="AC12" s="83">
        <f t="shared" si="0"/>
        <v>18.2</v>
      </c>
      <c r="AD12" s="83">
        <f t="shared" si="0"/>
        <v>18.1</v>
      </c>
      <c r="AE12" s="83">
        <f t="shared" si="0"/>
        <v>18.4</v>
      </c>
      <c r="AF12" s="83">
        <f t="shared" si="0"/>
        <v>18</v>
      </c>
      <c r="AG12" s="35">
        <f>AVERAGE(B12:AF12)</f>
        <v>17.60645161290323</v>
      </c>
      <c r="AH12" s="15"/>
    </row>
    <row r="13" spans="1:34" ht="27.75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40"/>
      <c r="AH13" s="15"/>
    </row>
    <row r="14" spans="1:34" ht="27.75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40"/>
      <c r="AH14" s="15"/>
    </row>
    <row r="15" spans="1:34" ht="27.75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2"/>
      <c r="K15" s="107"/>
      <c r="L15" s="82"/>
      <c r="M15" s="82"/>
      <c r="N15" s="82"/>
      <c r="O15" s="82"/>
      <c r="P15" s="82"/>
      <c r="Q15" s="82"/>
      <c r="R15" s="82"/>
      <c r="S15" s="107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40"/>
      <c r="AH15" s="15"/>
    </row>
    <row r="16" spans="1:34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2"/>
      <c r="K16" s="107"/>
      <c r="L16" s="82"/>
      <c r="M16" s="82"/>
      <c r="N16" s="82"/>
      <c r="O16" s="82"/>
      <c r="P16" s="82"/>
      <c r="Q16" s="82"/>
      <c r="R16" s="82"/>
      <c r="S16" s="107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40"/>
      <c r="AH16" s="15"/>
    </row>
    <row r="17" spans="1:34" ht="27.75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107"/>
      <c r="L17" s="82"/>
      <c r="M17" s="82"/>
      <c r="N17" s="82"/>
      <c r="O17" s="82"/>
      <c r="P17" s="82"/>
      <c r="Q17" s="82"/>
      <c r="R17" s="82"/>
      <c r="S17" s="107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40"/>
      <c r="AH17" s="15"/>
    </row>
    <row r="18" spans="1:34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2"/>
      <c r="K18" s="107"/>
      <c r="L18" s="82"/>
      <c r="M18" s="82"/>
      <c r="N18" s="82"/>
      <c r="O18" s="82"/>
      <c r="P18" s="82"/>
      <c r="Q18" s="82"/>
      <c r="R18" s="82"/>
      <c r="S18" s="107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40"/>
      <c r="AH18" s="15"/>
    </row>
    <row r="19" spans="1:34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2"/>
      <c r="K19" s="107"/>
      <c r="L19" s="82"/>
      <c r="M19" s="82"/>
      <c r="N19" s="82"/>
      <c r="O19" s="82"/>
      <c r="P19" s="82"/>
      <c r="Q19" s="82"/>
      <c r="R19" s="82"/>
      <c r="S19" s="107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40"/>
      <c r="AH19" s="15"/>
    </row>
    <row r="20" spans="1:34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2"/>
      <c r="K20" s="107"/>
      <c r="L20" s="82"/>
      <c r="M20" s="82"/>
      <c r="N20" s="82"/>
      <c r="O20" s="82"/>
      <c r="P20" s="82"/>
      <c r="Q20" s="82"/>
      <c r="R20" s="82"/>
      <c r="S20" s="107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40"/>
      <c r="AH20" s="15"/>
    </row>
    <row r="21" spans="1:34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107"/>
      <c r="L21" s="82"/>
      <c r="M21" s="82"/>
      <c r="N21" s="82"/>
      <c r="O21" s="82"/>
      <c r="P21" s="82"/>
      <c r="Q21" s="82"/>
      <c r="R21" s="82"/>
      <c r="S21" s="107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40"/>
      <c r="AH21" s="15"/>
    </row>
    <row r="22" spans="1:34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2"/>
      <c r="K22" s="107"/>
      <c r="L22" s="82"/>
      <c r="M22" s="82"/>
      <c r="N22" s="82"/>
      <c r="O22" s="82"/>
      <c r="P22" s="82"/>
      <c r="Q22" s="82"/>
      <c r="R22" s="82"/>
      <c r="S22" s="107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40"/>
      <c r="AH22" s="15"/>
    </row>
    <row r="23" spans="1:34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2"/>
      <c r="K23" s="107"/>
      <c r="L23" s="82"/>
      <c r="M23" s="82"/>
      <c r="N23" s="82"/>
      <c r="O23" s="82"/>
      <c r="P23" s="82"/>
      <c r="Q23" s="82"/>
      <c r="R23" s="82"/>
      <c r="S23" s="107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40"/>
      <c r="AH23" s="15"/>
    </row>
    <row r="24" spans="1:34" ht="27.75" customHeight="1">
      <c r="A24" s="8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6" t="s">
        <v>29</v>
      </c>
      <c r="AH24" s="9"/>
    </row>
    <row r="25" spans="1:34" ht="27.75" customHeight="1">
      <c r="A25" s="8"/>
      <c r="B25" s="83">
        <f aca="true" t="shared" si="1" ref="B25:AF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83">
        <f t="shared" si="1"/>
        <v>0</v>
      </c>
      <c r="AG25" s="35">
        <f>AVERAGE(B25:AF25)</f>
        <v>0</v>
      </c>
      <c r="AH25" s="15"/>
    </row>
    <row r="26" spans="1:34" ht="27.75" customHeight="1">
      <c r="A26" s="16" t="s">
        <v>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40"/>
      <c r="AH26" s="15"/>
    </row>
    <row r="27" spans="1:34" ht="27.75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40"/>
      <c r="AH27" s="15"/>
    </row>
    <row r="28" spans="1:34" ht="27.75" customHeight="1">
      <c r="A28" s="14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0"/>
      <c r="AH28" s="15"/>
    </row>
    <row r="29" spans="1:34" ht="27.75" customHeight="1">
      <c r="A29" s="14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0"/>
      <c r="AH29" s="15"/>
    </row>
    <row r="30" spans="1:34" ht="27.75" customHeight="1">
      <c r="A30" s="14" t="s">
        <v>25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40"/>
      <c r="AH30" s="15"/>
    </row>
    <row r="31" spans="1:34" ht="27.75" customHeight="1">
      <c r="A31" s="14" t="s">
        <v>24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40"/>
      <c r="AH31" s="15"/>
    </row>
    <row r="32" spans="1:34" ht="27.75" customHeight="1">
      <c r="A32" s="14" t="s">
        <v>26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40"/>
      <c r="AH32" s="15"/>
    </row>
    <row r="33" spans="1:34" ht="27.75" customHeight="1">
      <c r="A33" s="14" t="s">
        <v>27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40"/>
      <c r="AH33" s="15"/>
    </row>
    <row r="34" spans="1:34" ht="27.75" customHeight="1">
      <c r="A34" s="14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0"/>
      <c r="AH34" s="9"/>
    </row>
    <row r="35" spans="1:34" ht="27.75" customHeight="1">
      <c r="A35" s="14" t="s">
        <v>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40"/>
      <c r="AH35" s="15"/>
    </row>
    <row r="36" spans="1:34" ht="27.75" customHeight="1">
      <c r="A36" s="14" t="s">
        <v>11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0"/>
      <c r="AH36" s="15"/>
    </row>
    <row r="37" spans="1:34" ht="27.75" customHeight="1">
      <c r="A37" s="14" t="s">
        <v>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0"/>
      <c r="AH37" s="15"/>
    </row>
    <row r="38" spans="1:34" ht="27.75" customHeight="1">
      <c r="A38" s="8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 t="s">
        <v>29</v>
      </c>
      <c r="AH38" s="15"/>
    </row>
    <row r="39" spans="1:34" ht="27.75" customHeight="1">
      <c r="A39" s="8"/>
      <c r="B39" s="83">
        <f aca="true" t="shared" si="2" ref="B39:AF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83">
        <f t="shared" si="2"/>
        <v>0</v>
      </c>
      <c r="AF39" s="83">
        <f t="shared" si="2"/>
        <v>0</v>
      </c>
      <c r="AG39" s="35">
        <f>AVERAGE(B39:AF39)</f>
        <v>0</v>
      </c>
      <c r="AH39" s="15"/>
    </row>
    <row r="40" spans="1:34" ht="27.75" customHeight="1">
      <c r="A40" s="9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40"/>
      <c r="AH40" s="15"/>
    </row>
    <row r="41" spans="1:34" ht="27.75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40"/>
      <c r="AH41" s="15"/>
    </row>
    <row r="42" spans="1:34" ht="27.75" customHeight="1">
      <c r="A42" s="8" t="s">
        <v>13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40"/>
      <c r="AH42" s="15"/>
    </row>
    <row r="43" spans="1:34" ht="27.75" customHeight="1">
      <c r="A43" s="8" t="s">
        <v>31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40">
        <f>SUM(B43:AF43)</f>
        <v>0</v>
      </c>
      <c r="AH43" s="15"/>
    </row>
    <row r="44" spans="1:34" ht="27.75" customHeight="1">
      <c r="A44" s="8" t="s">
        <v>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40"/>
      <c r="AH44" s="15"/>
    </row>
    <row r="45" spans="1:34" ht="27.75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40"/>
      <c r="AH45" s="15"/>
    </row>
    <row r="46" spans="1:34" ht="27.75" customHeight="1">
      <c r="A46" s="8" t="s">
        <v>14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40"/>
      <c r="AH46" s="15"/>
    </row>
    <row r="47" spans="1:34" ht="27.75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40"/>
      <c r="AH47" s="15"/>
    </row>
    <row r="48" spans="1:34" ht="27.75" customHeight="1">
      <c r="A48" s="8" t="s">
        <v>11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40"/>
      <c r="AH48" s="15"/>
    </row>
    <row r="49" spans="1:34" ht="27.75" customHeight="1">
      <c r="A49" s="8"/>
      <c r="B49" s="108"/>
      <c r="C49" s="108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6" t="s">
        <v>29</v>
      </c>
      <c r="AH49" s="15"/>
    </row>
    <row r="50" spans="1:34" ht="27.75" customHeight="1">
      <c r="A50" s="8"/>
      <c r="B50" s="83">
        <f aca="true" t="shared" si="3" ref="B50:AD50">SUM(B42:B48)</f>
        <v>0</v>
      </c>
      <c r="C50" s="83">
        <f t="shared" si="3"/>
        <v>0</v>
      </c>
      <c r="D50" s="83">
        <f t="shared" si="3"/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v>4.6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83">
        <f t="shared" si="3"/>
        <v>0</v>
      </c>
      <c r="AE50" s="83">
        <f>SUM(AE42:AE48)</f>
        <v>0</v>
      </c>
      <c r="AF50" s="83">
        <f>SUM(AF42:AF48)</f>
        <v>0</v>
      </c>
      <c r="AG50" s="35">
        <f>AVERAGE(B50:AF50)</f>
        <v>0.14838709677419354</v>
      </c>
      <c r="AH50" s="9"/>
    </row>
    <row r="51" spans="1:34" ht="27.75" customHeight="1">
      <c r="A51" s="9" t="s">
        <v>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40"/>
      <c r="AH51" s="9"/>
    </row>
    <row r="52" spans="1:34" ht="27.75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40" t="s">
        <v>29</v>
      </c>
      <c r="AH52" s="15"/>
    </row>
    <row r="53" spans="1:34" ht="27.75" customHeight="1">
      <c r="A53" s="8" t="s">
        <v>4</v>
      </c>
      <c r="B53" s="90">
        <v>0.4829</v>
      </c>
      <c r="C53" s="90">
        <v>0.5005</v>
      </c>
      <c r="D53" s="90">
        <v>0.5011</v>
      </c>
      <c r="E53" s="90">
        <v>0.4776</v>
      </c>
      <c r="F53" s="90">
        <v>0.4671</v>
      </c>
      <c r="G53" s="90">
        <v>0.3799</v>
      </c>
      <c r="H53" s="90">
        <v>0.4169</v>
      </c>
      <c r="I53" s="90">
        <v>0.4939</v>
      </c>
      <c r="J53" s="90">
        <v>0.4833</v>
      </c>
      <c r="K53" s="90">
        <v>0.4392</v>
      </c>
      <c r="L53" s="90">
        <v>0.5235</v>
      </c>
      <c r="M53" s="90">
        <v>0.3397</v>
      </c>
      <c r="N53" s="90">
        <v>0.3733</v>
      </c>
      <c r="O53" s="90">
        <v>0.3408</v>
      </c>
      <c r="P53" s="90">
        <v>0.4074</v>
      </c>
      <c r="Q53" s="90">
        <v>0.4409</v>
      </c>
      <c r="R53" s="90">
        <v>0.5258</v>
      </c>
      <c r="S53" s="90">
        <v>0.4611</v>
      </c>
      <c r="T53" s="90">
        <v>0.41</v>
      </c>
      <c r="U53" s="90">
        <v>0.3256</v>
      </c>
      <c r="V53" s="90">
        <v>0.2986</v>
      </c>
      <c r="W53" s="90">
        <v>0.4678</v>
      </c>
      <c r="X53" s="90">
        <v>0.4678</v>
      </c>
      <c r="Y53" s="90">
        <v>0.5163</v>
      </c>
      <c r="Z53" s="90">
        <v>0.5075</v>
      </c>
      <c r="AA53" s="90">
        <v>0.3668</v>
      </c>
      <c r="AB53" s="90">
        <v>0.2944</v>
      </c>
      <c r="AC53" s="90">
        <v>0.3949</v>
      </c>
      <c r="AD53" s="90">
        <v>0.4704</v>
      </c>
      <c r="AE53" s="90">
        <v>0.45</v>
      </c>
      <c r="AF53" s="90">
        <v>0.422</v>
      </c>
      <c r="AG53" s="35">
        <f>AVERAGE(B53:AF53)</f>
        <v>0.4337741935483871</v>
      </c>
      <c r="AH53" s="15"/>
    </row>
    <row r="54" spans="1:34" ht="27.75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40"/>
      <c r="AH54" s="15"/>
    </row>
    <row r="55" spans="1:34" ht="27.75" customHeight="1">
      <c r="A55" s="8" t="s">
        <v>16</v>
      </c>
      <c r="B55" s="76">
        <f aca="true" t="shared" si="4" ref="B55:AD55">SUM(B12+B25+B39+B50+B53)</f>
        <v>20.782899999999998</v>
      </c>
      <c r="C55" s="76">
        <f t="shared" si="4"/>
        <v>17.1005</v>
      </c>
      <c r="D55" s="76">
        <f t="shared" si="4"/>
        <v>19.9011</v>
      </c>
      <c r="E55" s="76">
        <f t="shared" si="4"/>
        <v>18.177599999999998</v>
      </c>
      <c r="F55" s="76">
        <f t="shared" si="4"/>
        <v>19.4671</v>
      </c>
      <c r="G55" s="76">
        <f t="shared" si="4"/>
        <v>18.779899999999998</v>
      </c>
      <c r="H55" s="76">
        <f t="shared" si="4"/>
        <v>17.016899999999996</v>
      </c>
      <c r="I55" s="76">
        <f t="shared" si="4"/>
        <v>22.293899999999997</v>
      </c>
      <c r="J55" s="76">
        <f t="shared" si="4"/>
        <v>19.2833</v>
      </c>
      <c r="K55" s="76">
        <f t="shared" si="4"/>
        <v>19.2392</v>
      </c>
      <c r="L55" s="76">
        <f t="shared" si="4"/>
        <v>19.3235</v>
      </c>
      <c r="M55" s="76">
        <f t="shared" si="4"/>
        <v>18.2397</v>
      </c>
      <c r="N55" s="76">
        <f t="shared" si="4"/>
        <v>17.973300000000002</v>
      </c>
      <c r="O55" s="76">
        <f t="shared" si="4"/>
        <v>18.740800000000004</v>
      </c>
      <c r="P55" s="76">
        <f t="shared" si="4"/>
        <v>12.607400000000002</v>
      </c>
      <c r="Q55" s="76">
        <f t="shared" si="4"/>
        <v>18.340899999999998</v>
      </c>
      <c r="R55" s="76">
        <f t="shared" si="4"/>
        <v>19.1258</v>
      </c>
      <c r="S55" s="76">
        <f t="shared" si="4"/>
        <v>21.4611</v>
      </c>
      <c r="T55" s="76">
        <f t="shared" si="4"/>
        <v>11.809999999999999</v>
      </c>
      <c r="U55" s="76">
        <f t="shared" si="4"/>
        <v>16.425600000000003</v>
      </c>
      <c r="V55" s="76">
        <f t="shared" si="4"/>
        <v>21.4986</v>
      </c>
      <c r="W55" s="76">
        <f t="shared" si="4"/>
        <v>17.567800000000002</v>
      </c>
      <c r="X55" s="76">
        <f t="shared" si="4"/>
        <v>14.3678</v>
      </c>
      <c r="Y55" s="76">
        <f t="shared" si="4"/>
        <v>17.116300000000003</v>
      </c>
      <c r="Z55" s="76">
        <f t="shared" si="4"/>
        <v>19.8075</v>
      </c>
      <c r="AA55" s="76">
        <f t="shared" si="4"/>
        <v>18.466800000000003</v>
      </c>
      <c r="AB55" s="76">
        <f t="shared" si="4"/>
        <v>14.494399999999999</v>
      </c>
      <c r="AC55" s="76">
        <f t="shared" si="4"/>
        <v>18.5949</v>
      </c>
      <c r="AD55" s="76">
        <f t="shared" si="4"/>
        <v>18.570400000000003</v>
      </c>
      <c r="AE55" s="76">
        <f>SUM(AE12+AE25+AE39+AE50+AE53)</f>
        <v>18.849999999999998</v>
      </c>
      <c r="AF55" s="76">
        <f>SUM(AF12+AF25+AF39+AF50+AF53)</f>
        <v>18.422</v>
      </c>
      <c r="AG55" s="40"/>
      <c r="AH55" s="15"/>
    </row>
    <row r="56" spans="1:34" ht="27.75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40"/>
      <c r="AH56" s="15"/>
    </row>
    <row r="57" spans="1:34" ht="27.75" customHeight="1">
      <c r="A57" s="8" t="s">
        <v>17</v>
      </c>
      <c r="B57" s="98">
        <f aca="true" t="shared" si="5" ref="B57:AF57">-SUM(B21+B23+B36+B37+B46+B48)</f>
        <v>0</v>
      </c>
      <c r="C57" s="98">
        <f t="shared" si="5"/>
        <v>0</v>
      </c>
      <c r="D57" s="98">
        <f t="shared" si="5"/>
        <v>0</v>
      </c>
      <c r="E57" s="98">
        <f t="shared" si="5"/>
        <v>0</v>
      </c>
      <c r="F57" s="98">
        <f t="shared" si="5"/>
        <v>0</v>
      </c>
      <c r="G57" s="98">
        <f t="shared" si="5"/>
        <v>0</v>
      </c>
      <c r="H57" s="98">
        <f t="shared" si="5"/>
        <v>0</v>
      </c>
      <c r="I57" s="98">
        <f t="shared" si="5"/>
        <v>0</v>
      </c>
      <c r="J57" s="98">
        <f t="shared" si="5"/>
        <v>0</v>
      </c>
      <c r="K57" s="98">
        <f t="shared" si="5"/>
        <v>0</v>
      </c>
      <c r="L57" s="98">
        <f>-SUM(L21+L23+L36+L37+L46+L48)</f>
        <v>0</v>
      </c>
      <c r="M57" s="98">
        <f t="shared" si="5"/>
        <v>0</v>
      </c>
      <c r="N57" s="98">
        <f t="shared" si="5"/>
        <v>0</v>
      </c>
      <c r="O57" s="98">
        <f t="shared" si="5"/>
        <v>0</v>
      </c>
      <c r="P57" s="98">
        <f t="shared" si="5"/>
        <v>0</v>
      </c>
      <c r="Q57" s="98">
        <f t="shared" si="5"/>
        <v>0</v>
      </c>
      <c r="R57" s="98">
        <f t="shared" si="5"/>
        <v>0</v>
      </c>
      <c r="S57" s="98">
        <f t="shared" si="5"/>
        <v>0</v>
      </c>
      <c r="T57" s="98">
        <f t="shared" si="5"/>
        <v>0</v>
      </c>
      <c r="U57" s="98">
        <f t="shared" si="5"/>
        <v>0</v>
      </c>
      <c r="V57" s="98">
        <f t="shared" si="5"/>
        <v>0</v>
      </c>
      <c r="W57" s="98">
        <f t="shared" si="5"/>
        <v>0</v>
      </c>
      <c r="X57" s="98">
        <f t="shared" si="5"/>
        <v>0</v>
      </c>
      <c r="Y57" s="98">
        <f t="shared" si="5"/>
        <v>0</v>
      </c>
      <c r="Z57" s="98">
        <f t="shared" si="5"/>
        <v>0</v>
      </c>
      <c r="AA57" s="98">
        <f t="shared" si="5"/>
        <v>0</v>
      </c>
      <c r="AB57" s="98">
        <f t="shared" si="5"/>
        <v>0</v>
      </c>
      <c r="AC57" s="98">
        <f t="shared" si="5"/>
        <v>0</v>
      </c>
      <c r="AD57" s="98">
        <f t="shared" si="5"/>
        <v>0</v>
      </c>
      <c r="AE57" s="98">
        <f t="shared" si="5"/>
        <v>0</v>
      </c>
      <c r="AF57" s="98">
        <f t="shared" si="5"/>
        <v>0</v>
      </c>
      <c r="AG57" s="40"/>
      <c r="AH57" s="15"/>
    </row>
    <row r="58" spans="1:34" ht="27.75" customHeight="1">
      <c r="A58" s="8"/>
      <c r="B58" s="76"/>
      <c r="C58" s="76"/>
      <c r="D58" s="91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106" t="s">
        <v>29</v>
      </c>
      <c r="AH58" s="15"/>
    </row>
    <row r="59" spans="1:34" ht="27.75" customHeight="1" thickBot="1">
      <c r="A59" s="9" t="s">
        <v>22</v>
      </c>
      <c r="B59" s="78">
        <f aca="true" t="shared" si="6" ref="B59:AF59">SUM(B55:B57)</f>
        <v>20.782899999999998</v>
      </c>
      <c r="C59" s="78">
        <f t="shared" si="6"/>
        <v>17.1005</v>
      </c>
      <c r="D59" s="78">
        <f t="shared" si="6"/>
        <v>19.9011</v>
      </c>
      <c r="E59" s="78">
        <f t="shared" si="6"/>
        <v>18.177599999999998</v>
      </c>
      <c r="F59" s="78">
        <f t="shared" si="6"/>
        <v>19.4671</v>
      </c>
      <c r="G59" s="78">
        <f t="shared" si="6"/>
        <v>18.779899999999998</v>
      </c>
      <c r="H59" s="78">
        <f t="shared" si="6"/>
        <v>17.016899999999996</v>
      </c>
      <c r="I59" s="78">
        <f t="shared" si="6"/>
        <v>22.293899999999997</v>
      </c>
      <c r="J59" s="78">
        <f t="shared" si="6"/>
        <v>19.2833</v>
      </c>
      <c r="K59" s="78">
        <f t="shared" si="6"/>
        <v>19.2392</v>
      </c>
      <c r="L59" s="78">
        <f t="shared" si="6"/>
        <v>19.3235</v>
      </c>
      <c r="M59" s="78">
        <f t="shared" si="6"/>
        <v>18.2397</v>
      </c>
      <c r="N59" s="78">
        <f t="shared" si="6"/>
        <v>17.973300000000002</v>
      </c>
      <c r="O59" s="78">
        <f t="shared" si="6"/>
        <v>18.740800000000004</v>
      </c>
      <c r="P59" s="78">
        <f t="shared" si="6"/>
        <v>12.607400000000002</v>
      </c>
      <c r="Q59" s="78">
        <f t="shared" si="6"/>
        <v>18.340899999999998</v>
      </c>
      <c r="R59" s="78">
        <f t="shared" si="6"/>
        <v>19.1258</v>
      </c>
      <c r="S59" s="78">
        <f t="shared" si="6"/>
        <v>21.4611</v>
      </c>
      <c r="T59" s="78">
        <f t="shared" si="6"/>
        <v>11.809999999999999</v>
      </c>
      <c r="U59" s="78">
        <f t="shared" si="6"/>
        <v>16.425600000000003</v>
      </c>
      <c r="V59" s="78">
        <f t="shared" si="6"/>
        <v>21.4986</v>
      </c>
      <c r="W59" s="78">
        <f t="shared" si="6"/>
        <v>17.567800000000002</v>
      </c>
      <c r="X59" s="78">
        <f t="shared" si="6"/>
        <v>14.3678</v>
      </c>
      <c r="Y59" s="78">
        <f t="shared" si="6"/>
        <v>17.116300000000003</v>
      </c>
      <c r="Z59" s="78">
        <f t="shared" si="6"/>
        <v>19.8075</v>
      </c>
      <c r="AA59" s="78">
        <f t="shared" si="6"/>
        <v>18.466800000000003</v>
      </c>
      <c r="AB59" s="78">
        <f t="shared" si="6"/>
        <v>14.494399999999999</v>
      </c>
      <c r="AC59" s="78">
        <f t="shared" si="6"/>
        <v>18.5949</v>
      </c>
      <c r="AD59" s="78">
        <f t="shared" si="6"/>
        <v>18.570400000000003</v>
      </c>
      <c r="AE59" s="78">
        <f t="shared" si="6"/>
        <v>18.849999999999998</v>
      </c>
      <c r="AF59" s="78">
        <f t="shared" si="6"/>
        <v>18.422</v>
      </c>
      <c r="AG59" s="41">
        <f>AVERAGE(B59:AF59)</f>
        <v>18.188612903225806</v>
      </c>
      <c r="AH59" s="15"/>
    </row>
    <row r="60" spans="1:34" ht="27.75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44"/>
      <c r="AH60" s="15"/>
    </row>
    <row r="61" spans="1:33" ht="27.75" customHeight="1">
      <c r="A61" s="8" t="s">
        <v>20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17"/>
      <c r="AE61" s="17"/>
      <c r="AF61" s="17"/>
      <c r="AG61" s="47"/>
    </row>
    <row r="62" spans="1:34" ht="23.25">
      <c r="A62" s="1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4"/>
      <c r="AH62" s="9"/>
    </row>
    <row r="63" spans="1:34" ht="23.2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46"/>
      <c r="AH63" s="15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"/>
  <sheetViews>
    <sheetView zoomScale="55" zoomScaleNormal="55" zoomScalePageLayoutView="0" workbookViewId="0" topLeftCell="A1">
      <pane xSplit="1" ySplit="5" topLeftCell="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46" sqref="AA46"/>
    </sheetView>
  </sheetViews>
  <sheetFormatPr defaultColWidth="8.88671875" defaultRowHeight="15"/>
  <cols>
    <col min="1" max="1" width="32.77734375" style="15" customWidth="1"/>
    <col min="2" max="4" width="9.21484375" style="15" bestFit="1" customWidth="1"/>
    <col min="5" max="5" width="12.88671875" style="15" bestFit="1" customWidth="1"/>
    <col min="6" max="6" width="9.3359375" style="15" bestFit="1" customWidth="1"/>
    <col min="7" max="13" width="9.21484375" style="15" bestFit="1" customWidth="1"/>
    <col min="14" max="26" width="9.4453125" style="15" bestFit="1" customWidth="1"/>
    <col min="27" max="27" width="9.4453125" style="15" customWidth="1"/>
    <col min="28" max="31" width="9.4453125" style="15" bestFit="1" customWidth="1"/>
    <col min="32" max="32" width="9.4453125" style="37" bestFit="1" customWidth="1"/>
    <col min="33" max="16384" width="8.88671875" style="15" customWidth="1"/>
  </cols>
  <sheetData>
    <row r="1" spans="1:32" ht="23.2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71"/>
    </row>
    <row r="2" spans="1:32" ht="23.25">
      <c r="A2" s="48">
        <v>40634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71"/>
    </row>
    <row r="3" spans="1:32" ht="23.25">
      <c r="A3" s="50" t="s">
        <v>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0"/>
      <c r="AA3" s="50"/>
      <c r="AB3" s="110"/>
      <c r="AC3" s="110"/>
      <c r="AD3" s="110"/>
      <c r="AE3" s="110"/>
      <c r="AF3" s="51"/>
    </row>
    <row r="4" spans="1:35" ht="23.25">
      <c r="A4" s="5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3"/>
      <c r="AG4" s="25"/>
      <c r="AH4" s="25"/>
      <c r="AI4" s="25"/>
    </row>
    <row r="5" spans="1:32" ht="23.25">
      <c r="A5" s="54"/>
      <c r="B5" s="121">
        <v>1</v>
      </c>
      <c r="C5" s="121">
        <v>2</v>
      </c>
      <c r="D5" s="121">
        <v>3</v>
      </c>
      <c r="E5" s="121">
        <v>4</v>
      </c>
      <c r="F5" s="121">
        <v>5</v>
      </c>
      <c r="G5" s="121">
        <v>6</v>
      </c>
      <c r="H5" s="121">
        <v>7</v>
      </c>
      <c r="I5" s="121">
        <v>8</v>
      </c>
      <c r="J5" s="121">
        <v>9</v>
      </c>
      <c r="K5" s="121">
        <v>10</v>
      </c>
      <c r="L5" s="121">
        <v>11</v>
      </c>
      <c r="M5" s="121">
        <v>12</v>
      </c>
      <c r="N5" s="121">
        <v>13</v>
      </c>
      <c r="O5" s="121">
        <v>14</v>
      </c>
      <c r="P5" s="121">
        <v>15</v>
      </c>
      <c r="Q5" s="122">
        <v>16</v>
      </c>
      <c r="R5" s="122">
        <v>17</v>
      </c>
      <c r="S5" s="123">
        <v>18</v>
      </c>
      <c r="T5" s="123">
        <v>19</v>
      </c>
      <c r="U5" s="123">
        <v>20</v>
      </c>
      <c r="V5" s="123">
        <v>21</v>
      </c>
      <c r="W5" s="123">
        <v>22</v>
      </c>
      <c r="X5" s="123">
        <v>23</v>
      </c>
      <c r="Y5" s="123">
        <v>24</v>
      </c>
      <c r="Z5" s="122">
        <v>25</v>
      </c>
      <c r="AA5" s="122">
        <v>26</v>
      </c>
      <c r="AB5" s="122">
        <v>27</v>
      </c>
      <c r="AC5" s="122">
        <v>28</v>
      </c>
      <c r="AD5" s="122">
        <v>29</v>
      </c>
      <c r="AE5" s="122">
        <v>30</v>
      </c>
      <c r="AF5" s="55"/>
    </row>
    <row r="6" spans="1:32" ht="23.25">
      <c r="A6" s="56" t="s">
        <v>0</v>
      </c>
      <c r="B6" s="58"/>
      <c r="C6" s="58"/>
      <c r="D6" s="58"/>
      <c r="E6" s="58"/>
      <c r="F6" s="58"/>
      <c r="G6" s="58"/>
      <c r="H6" s="58"/>
      <c r="I6" s="111"/>
      <c r="J6" s="111"/>
      <c r="K6" s="111"/>
      <c r="L6" s="111"/>
      <c r="M6" s="111"/>
      <c r="N6" s="111"/>
      <c r="O6" s="111"/>
      <c r="P6" s="111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36"/>
    </row>
    <row r="7" spans="1:32" ht="23.25">
      <c r="A7" s="54" t="s">
        <v>1</v>
      </c>
      <c r="B7" s="68">
        <v>3.591</v>
      </c>
      <c r="C7" s="68">
        <v>3.157</v>
      </c>
      <c r="D7" s="68">
        <v>2.854</v>
      </c>
      <c r="E7" s="68">
        <v>3.202</v>
      </c>
      <c r="F7" s="68">
        <v>3.221</v>
      </c>
      <c r="G7" s="68">
        <v>2.13</v>
      </c>
      <c r="H7" s="68">
        <v>2.861</v>
      </c>
      <c r="I7" s="68">
        <v>4.009</v>
      </c>
      <c r="J7" s="68">
        <v>3.282</v>
      </c>
      <c r="K7" s="68">
        <v>3.367</v>
      </c>
      <c r="L7" s="68">
        <v>3.816</v>
      </c>
      <c r="M7" s="147">
        <v>3.962</v>
      </c>
      <c r="N7" s="147">
        <v>2.072</v>
      </c>
      <c r="O7" s="147"/>
      <c r="P7" s="147">
        <v>2.306</v>
      </c>
      <c r="Q7" s="147">
        <v>3.734</v>
      </c>
      <c r="R7" s="147">
        <v>3.4</v>
      </c>
      <c r="S7" s="147">
        <v>3.792</v>
      </c>
      <c r="T7" s="147">
        <v>3.681</v>
      </c>
      <c r="U7" s="147">
        <v>3.793</v>
      </c>
      <c r="V7" s="147">
        <v>3.65</v>
      </c>
      <c r="W7" s="147">
        <v>3.89</v>
      </c>
      <c r="X7" s="147">
        <v>2.911</v>
      </c>
      <c r="Y7" s="147">
        <v>2.911</v>
      </c>
      <c r="Z7" s="147">
        <v>3.693</v>
      </c>
      <c r="AA7" s="147">
        <v>3.854</v>
      </c>
      <c r="AB7" s="68">
        <v>3.404</v>
      </c>
      <c r="AC7" s="68">
        <v>1.358</v>
      </c>
      <c r="AD7" s="68">
        <v>1.98</v>
      </c>
      <c r="AE7" s="68">
        <v>0.761</v>
      </c>
      <c r="AF7" s="40"/>
    </row>
    <row r="8" spans="1:32" ht="23.25">
      <c r="A8" s="54" t="s">
        <v>2</v>
      </c>
      <c r="B8" s="68">
        <v>12.69</v>
      </c>
      <c r="C8" s="68">
        <v>13.584</v>
      </c>
      <c r="D8" s="68">
        <v>13.899</v>
      </c>
      <c r="E8" s="68">
        <v>13.183</v>
      </c>
      <c r="F8" s="68">
        <v>13.91</v>
      </c>
      <c r="G8" s="68">
        <v>13.317</v>
      </c>
      <c r="H8" s="68">
        <v>12.517</v>
      </c>
      <c r="I8" s="68">
        <v>13.89</v>
      </c>
      <c r="J8" s="68">
        <v>13.629</v>
      </c>
      <c r="K8" s="68">
        <v>14.818</v>
      </c>
      <c r="L8" s="68">
        <v>13.648</v>
      </c>
      <c r="M8" s="68">
        <v>13.412</v>
      </c>
      <c r="N8" s="68">
        <v>13.153</v>
      </c>
      <c r="O8" s="68">
        <v>18.777</v>
      </c>
      <c r="P8" s="68">
        <v>16.699</v>
      </c>
      <c r="Q8" s="68">
        <v>13.431</v>
      </c>
      <c r="R8" s="68">
        <v>14.864</v>
      </c>
      <c r="S8" s="68">
        <v>14.436</v>
      </c>
      <c r="T8" s="68">
        <v>13.811</v>
      </c>
      <c r="U8" s="68">
        <v>13.827</v>
      </c>
      <c r="V8" s="68">
        <v>14.366</v>
      </c>
      <c r="W8" s="68">
        <v>15.165</v>
      </c>
      <c r="X8" s="68">
        <v>13.787</v>
      </c>
      <c r="Y8" s="68">
        <v>14.086</v>
      </c>
      <c r="Z8" s="68">
        <v>14.57</v>
      </c>
      <c r="AA8" s="68">
        <v>14.923</v>
      </c>
      <c r="AB8" s="68">
        <v>13.951</v>
      </c>
      <c r="AC8" s="68">
        <v>16.505</v>
      </c>
      <c r="AD8" s="68">
        <v>17.17</v>
      </c>
      <c r="AE8" s="68">
        <v>18.012</v>
      </c>
      <c r="AF8" s="40"/>
    </row>
    <row r="9" spans="1:32" ht="23.25">
      <c r="A9" s="54"/>
      <c r="B9" s="77">
        <f aca="true" t="shared" si="0" ref="B9:AE9">SUM(B7:B8)</f>
        <v>16.281</v>
      </c>
      <c r="C9" s="77">
        <f t="shared" si="0"/>
        <v>16.741</v>
      </c>
      <c r="D9" s="77">
        <f t="shared" si="0"/>
        <v>16.753</v>
      </c>
      <c r="E9" s="77">
        <f t="shared" si="0"/>
        <v>16.384999999999998</v>
      </c>
      <c r="F9" s="77">
        <f t="shared" si="0"/>
        <v>17.131</v>
      </c>
      <c r="G9" s="77">
        <f t="shared" si="0"/>
        <v>15.447</v>
      </c>
      <c r="H9" s="77">
        <f t="shared" si="0"/>
        <v>15.378</v>
      </c>
      <c r="I9" s="77">
        <f t="shared" si="0"/>
        <v>17.899</v>
      </c>
      <c r="J9" s="77">
        <f t="shared" si="0"/>
        <v>16.911</v>
      </c>
      <c r="K9" s="77">
        <f t="shared" si="0"/>
        <v>18.185</v>
      </c>
      <c r="L9" s="77">
        <f t="shared" si="0"/>
        <v>17.464</v>
      </c>
      <c r="M9" s="77">
        <f t="shared" si="0"/>
        <v>17.374000000000002</v>
      </c>
      <c r="N9" s="77">
        <f t="shared" si="0"/>
        <v>15.225000000000001</v>
      </c>
      <c r="O9" s="77">
        <f t="shared" si="0"/>
        <v>18.777</v>
      </c>
      <c r="P9" s="77">
        <f t="shared" si="0"/>
        <v>19.005000000000003</v>
      </c>
      <c r="Q9" s="77">
        <f t="shared" si="0"/>
        <v>17.165</v>
      </c>
      <c r="R9" s="77">
        <f t="shared" si="0"/>
        <v>18.264</v>
      </c>
      <c r="S9" s="77">
        <f t="shared" si="0"/>
        <v>18.228</v>
      </c>
      <c r="T9" s="77">
        <f t="shared" si="0"/>
        <v>17.492</v>
      </c>
      <c r="U9" s="77">
        <f t="shared" si="0"/>
        <v>17.62</v>
      </c>
      <c r="V9" s="77">
        <f t="shared" si="0"/>
        <v>18.016</v>
      </c>
      <c r="W9" s="77">
        <f t="shared" si="0"/>
        <v>19.055</v>
      </c>
      <c r="X9" s="77">
        <f t="shared" si="0"/>
        <v>16.698</v>
      </c>
      <c r="Y9" s="77">
        <f t="shared" si="0"/>
        <v>16.997</v>
      </c>
      <c r="Z9" s="77">
        <f t="shared" si="0"/>
        <v>18.263</v>
      </c>
      <c r="AA9" s="77">
        <f t="shared" si="0"/>
        <v>18.777</v>
      </c>
      <c r="AB9" s="77">
        <f t="shared" si="0"/>
        <v>17.355</v>
      </c>
      <c r="AC9" s="77">
        <f t="shared" si="0"/>
        <v>17.863</v>
      </c>
      <c r="AD9" s="77">
        <f t="shared" si="0"/>
        <v>19.150000000000002</v>
      </c>
      <c r="AE9" s="77">
        <f t="shared" si="0"/>
        <v>18.773</v>
      </c>
      <c r="AF9" s="40">
        <f>AVERAGE(B9:AE9)</f>
        <v>17.489066666666666</v>
      </c>
    </row>
    <row r="10" spans="1:32" ht="23.25">
      <c r="A10" s="56" t="s">
        <v>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40"/>
    </row>
    <row r="11" spans="1:32" ht="23.25">
      <c r="A11" s="54" t="s">
        <v>19</v>
      </c>
      <c r="B11" s="142">
        <v>14.198</v>
      </c>
      <c r="C11" s="142">
        <v>14.289</v>
      </c>
      <c r="D11" s="142">
        <v>14.236</v>
      </c>
      <c r="E11" s="142">
        <v>14.563</v>
      </c>
      <c r="F11" s="142">
        <v>14.312999999999999</v>
      </c>
      <c r="G11" s="142">
        <v>14.203</v>
      </c>
      <c r="H11" s="142">
        <v>12.743</v>
      </c>
      <c r="I11" s="142">
        <v>12.927999999999999</v>
      </c>
      <c r="J11" s="142">
        <v>13.895</v>
      </c>
      <c r="K11" s="142">
        <v>14.278</v>
      </c>
      <c r="L11" s="142">
        <v>14.154</v>
      </c>
      <c r="M11" s="142">
        <v>15.022</v>
      </c>
      <c r="N11" s="142">
        <v>10.914</v>
      </c>
      <c r="O11" s="142">
        <v>11.927</v>
      </c>
      <c r="P11" s="142">
        <v>14.334999999999999</v>
      </c>
      <c r="Q11" s="142">
        <v>14.219999999999999</v>
      </c>
      <c r="R11" s="142">
        <v>12.078999999999999</v>
      </c>
      <c r="S11" s="142">
        <v>15.251999999999999</v>
      </c>
      <c r="T11" s="142">
        <v>14.215</v>
      </c>
      <c r="U11" s="142">
        <v>13.593</v>
      </c>
      <c r="V11" s="142">
        <v>14.766</v>
      </c>
      <c r="W11" s="142">
        <v>14.523</v>
      </c>
      <c r="X11" s="142">
        <v>14.822</v>
      </c>
      <c r="Y11" s="142">
        <v>15.327</v>
      </c>
      <c r="Z11" s="142">
        <v>14.734</v>
      </c>
      <c r="AA11" s="142">
        <v>15.137</v>
      </c>
      <c r="AB11" s="142">
        <v>15.639</v>
      </c>
      <c r="AC11" s="142">
        <v>15.936</v>
      </c>
      <c r="AD11" s="142">
        <v>15.370000000000001</v>
      </c>
      <c r="AE11" s="142">
        <v>13.554</v>
      </c>
      <c r="AF11" s="40"/>
    </row>
    <row r="12" spans="1:32" ht="23.25">
      <c r="A12" s="57" t="s">
        <v>28</v>
      </c>
      <c r="B12" s="142">
        <v>-0.698</v>
      </c>
      <c r="C12" s="142">
        <v>-0.724</v>
      </c>
      <c r="D12" s="142">
        <v>-0.671</v>
      </c>
      <c r="E12" s="142">
        <v>-0.703</v>
      </c>
      <c r="F12" s="142">
        <v>-0.698</v>
      </c>
      <c r="G12" s="142">
        <v>-0.673</v>
      </c>
      <c r="H12" s="142">
        <v>-0.469</v>
      </c>
      <c r="I12" s="142">
        <v>-0.477</v>
      </c>
      <c r="J12" s="142">
        <v>-0.663</v>
      </c>
      <c r="K12" s="142">
        <v>-0.623</v>
      </c>
      <c r="L12" s="142">
        <v>-0.493</v>
      </c>
      <c r="M12" s="142">
        <v>-0.664</v>
      </c>
      <c r="N12" s="142">
        <v>-0.696</v>
      </c>
      <c r="O12" s="142">
        <v>-0.677</v>
      </c>
      <c r="P12" s="142">
        <v>-0.682</v>
      </c>
      <c r="Q12" s="142">
        <v>-0.637</v>
      </c>
      <c r="R12" s="142">
        <v>-0.781</v>
      </c>
      <c r="S12" s="142">
        <v>-0.681</v>
      </c>
      <c r="T12" s="143">
        <v>-0.69</v>
      </c>
      <c r="U12" s="142">
        <v>-0.596</v>
      </c>
      <c r="V12" s="142">
        <v>-0.309</v>
      </c>
      <c r="W12" s="142">
        <v>-0.599</v>
      </c>
      <c r="X12" s="142">
        <v>-0.685</v>
      </c>
      <c r="Y12" s="142">
        <v>-0.654</v>
      </c>
      <c r="Z12" s="142">
        <v>-0.705</v>
      </c>
      <c r="AA12" s="142">
        <v>-0.677</v>
      </c>
      <c r="AB12" s="142">
        <v>-0.678</v>
      </c>
      <c r="AC12" s="142">
        <v>-0.681</v>
      </c>
      <c r="AD12" s="142">
        <v>-0.686</v>
      </c>
      <c r="AE12" s="142">
        <v>-0.684</v>
      </c>
      <c r="AF12" s="40"/>
    </row>
    <row r="13" spans="1:32" ht="23.25">
      <c r="A13" s="54" t="s">
        <v>5</v>
      </c>
      <c r="B13" s="142">
        <v>3.289</v>
      </c>
      <c r="C13" s="142">
        <v>3.21</v>
      </c>
      <c r="D13" s="142">
        <v>3.302</v>
      </c>
      <c r="E13" s="142">
        <v>3.555</v>
      </c>
      <c r="F13" s="142">
        <v>3.061</v>
      </c>
      <c r="G13" s="142">
        <v>3.413</v>
      </c>
      <c r="H13" s="142">
        <v>3.432</v>
      </c>
      <c r="I13" s="142">
        <v>3.467</v>
      </c>
      <c r="J13" s="142">
        <v>3.499</v>
      </c>
      <c r="K13" s="142">
        <v>3.36</v>
      </c>
      <c r="L13" s="142">
        <v>3.385</v>
      </c>
      <c r="M13" s="142">
        <v>3.198</v>
      </c>
      <c r="N13" s="142">
        <v>3.468</v>
      </c>
      <c r="O13" s="142">
        <v>3.364</v>
      </c>
      <c r="P13" s="142">
        <v>3.215</v>
      </c>
      <c r="Q13" s="142">
        <v>3.367</v>
      </c>
      <c r="R13" s="142">
        <v>3.378</v>
      </c>
      <c r="S13" s="142">
        <v>2.467</v>
      </c>
      <c r="T13" s="142">
        <v>3.006</v>
      </c>
      <c r="U13" s="142">
        <v>2.838</v>
      </c>
      <c r="V13" s="142">
        <v>3.3</v>
      </c>
      <c r="W13" s="142">
        <v>2.865</v>
      </c>
      <c r="X13" s="142">
        <v>2.941</v>
      </c>
      <c r="Y13" s="142">
        <v>2.904</v>
      </c>
      <c r="Z13" s="142">
        <v>3.058</v>
      </c>
      <c r="AA13" s="142">
        <v>3.137</v>
      </c>
      <c r="AB13" s="142">
        <v>3.167</v>
      </c>
      <c r="AC13" s="142">
        <v>3.202</v>
      </c>
      <c r="AD13" s="142">
        <v>3.264</v>
      </c>
      <c r="AE13" s="142">
        <v>3.303</v>
      </c>
      <c r="AF13" s="40"/>
    </row>
    <row r="14" spans="1:32" ht="23.25">
      <c r="A14" s="54" t="s">
        <v>6</v>
      </c>
      <c r="B14" s="142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40"/>
    </row>
    <row r="15" spans="1:32" ht="23.25">
      <c r="A15" s="54" t="s">
        <v>7</v>
      </c>
      <c r="B15" s="142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40"/>
    </row>
    <row r="16" spans="1:32" ht="23.25">
      <c r="A16" s="54"/>
      <c r="B16" s="77">
        <f aca="true" t="shared" si="1" ref="B16:AE16">SUM(B11:B15)</f>
        <v>16.789</v>
      </c>
      <c r="C16" s="77">
        <f t="shared" si="1"/>
        <v>16.775</v>
      </c>
      <c r="D16" s="77">
        <f t="shared" si="1"/>
        <v>16.867</v>
      </c>
      <c r="E16" s="77">
        <f t="shared" si="1"/>
        <v>17.415000000000003</v>
      </c>
      <c r="F16" s="77">
        <f t="shared" si="1"/>
        <v>16.676</v>
      </c>
      <c r="G16" s="77">
        <f t="shared" si="1"/>
        <v>16.942999999999998</v>
      </c>
      <c r="H16" s="77">
        <f t="shared" si="1"/>
        <v>15.706000000000001</v>
      </c>
      <c r="I16" s="77">
        <f t="shared" si="1"/>
        <v>15.918</v>
      </c>
      <c r="J16" s="77">
        <f t="shared" si="1"/>
        <v>16.730999999999998</v>
      </c>
      <c r="K16" s="77">
        <f t="shared" si="1"/>
        <v>17.015</v>
      </c>
      <c r="L16" s="77">
        <f t="shared" si="1"/>
        <v>17.046</v>
      </c>
      <c r="M16" s="77">
        <f t="shared" si="1"/>
        <v>17.556</v>
      </c>
      <c r="N16" s="77">
        <f t="shared" si="1"/>
        <v>13.686</v>
      </c>
      <c r="O16" s="77">
        <f t="shared" si="1"/>
        <v>14.614</v>
      </c>
      <c r="P16" s="77">
        <f t="shared" si="1"/>
        <v>16.868</v>
      </c>
      <c r="Q16" s="77">
        <f t="shared" si="1"/>
        <v>16.95</v>
      </c>
      <c r="R16" s="77">
        <f t="shared" si="1"/>
        <v>14.675999999999998</v>
      </c>
      <c r="S16" s="77">
        <f t="shared" si="1"/>
        <v>17.037999999999997</v>
      </c>
      <c r="T16" s="77">
        <f t="shared" si="1"/>
        <v>16.531</v>
      </c>
      <c r="U16" s="77">
        <f t="shared" si="1"/>
        <v>15.835</v>
      </c>
      <c r="V16" s="77">
        <f t="shared" si="1"/>
        <v>17.757</v>
      </c>
      <c r="W16" s="77">
        <f t="shared" si="1"/>
        <v>16.789</v>
      </c>
      <c r="X16" s="77">
        <f t="shared" si="1"/>
        <v>17.078</v>
      </c>
      <c r="Y16" s="77">
        <f t="shared" si="1"/>
        <v>17.576999999999998</v>
      </c>
      <c r="Z16" s="77">
        <f t="shared" si="1"/>
        <v>17.087</v>
      </c>
      <c r="AA16" s="77">
        <f t="shared" si="1"/>
        <v>17.597</v>
      </c>
      <c r="AB16" s="77">
        <f t="shared" si="1"/>
        <v>18.128</v>
      </c>
      <c r="AC16" s="77">
        <f t="shared" si="1"/>
        <v>18.457</v>
      </c>
      <c r="AD16" s="77">
        <f t="shared" si="1"/>
        <v>17.948</v>
      </c>
      <c r="AE16" s="77">
        <f t="shared" si="1"/>
        <v>16.173000000000002</v>
      </c>
      <c r="AF16" s="40">
        <f>AVERAGE(B16:AE16)</f>
        <v>16.740866666666662</v>
      </c>
    </row>
    <row r="17" spans="1:32" ht="23.25">
      <c r="A17" s="58" t="s">
        <v>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40"/>
    </row>
    <row r="18" spans="1:32" ht="23.25">
      <c r="A18" s="59" t="s">
        <v>9</v>
      </c>
      <c r="B18" s="68">
        <v>14.8</v>
      </c>
      <c r="C18" s="68">
        <v>13.3</v>
      </c>
      <c r="D18" s="68">
        <v>14.56</v>
      </c>
      <c r="E18" s="68">
        <v>14.52</v>
      </c>
      <c r="F18" s="68">
        <v>15.21</v>
      </c>
      <c r="G18" s="68">
        <v>14.46</v>
      </c>
      <c r="H18" s="68">
        <v>14.39</v>
      </c>
      <c r="I18" s="68">
        <v>14.71</v>
      </c>
      <c r="J18" s="68">
        <v>13.21</v>
      </c>
      <c r="K18" s="68">
        <v>14.76</v>
      </c>
      <c r="L18" s="68">
        <v>15.52</v>
      </c>
      <c r="M18" s="68">
        <v>14.13</v>
      </c>
      <c r="N18" s="68">
        <v>14.8</v>
      </c>
      <c r="O18" s="68">
        <v>14.9</v>
      </c>
      <c r="P18" s="68">
        <v>15.14</v>
      </c>
      <c r="Q18" s="68">
        <v>13.8</v>
      </c>
      <c r="R18" s="68">
        <v>14.17</v>
      </c>
      <c r="S18" s="68">
        <v>15.13</v>
      </c>
      <c r="T18" s="68">
        <v>15.04</v>
      </c>
      <c r="U18" s="68">
        <v>15.47</v>
      </c>
      <c r="V18" s="68">
        <v>15.24</v>
      </c>
      <c r="W18" s="68">
        <v>15.1</v>
      </c>
      <c r="X18" s="68">
        <v>14.86</v>
      </c>
      <c r="Y18" s="68">
        <v>15.91</v>
      </c>
      <c r="Z18" s="68">
        <v>15.45</v>
      </c>
      <c r="AA18" s="68">
        <v>16.25</v>
      </c>
      <c r="AB18" s="68">
        <v>15.36</v>
      </c>
      <c r="AC18" s="68">
        <v>15.51</v>
      </c>
      <c r="AD18" s="68">
        <v>15.31</v>
      </c>
      <c r="AE18" s="68">
        <v>15.31</v>
      </c>
      <c r="AF18" s="40"/>
    </row>
    <row r="19" spans="1:32" ht="23.25">
      <c r="A19" s="67" t="s">
        <v>28</v>
      </c>
      <c r="B19" s="115">
        <v>-0.35</v>
      </c>
      <c r="C19" s="115">
        <v>-0.3</v>
      </c>
      <c r="D19" s="115">
        <v>-0.25</v>
      </c>
      <c r="E19" s="115">
        <v>-0.36</v>
      </c>
      <c r="F19" s="115">
        <v>-0.23</v>
      </c>
      <c r="G19" s="115">
        <v>-0.36</v>
      </c>
      <c r="H19" s="115">
        <v>-0.23</v>
      </c>
      <c r="I19" s="115">
        <v>-0.35</v>
      </c>
      <c r="J19" s="115">
        <v>-0.33</v>
      </c>
      <c r="K19" s="115">
        <v>-0.31</v>
      </c>
      <c r="L19" s="115">
        <v>-0.23</v>
      </c>
      <c r="M19" s="115">
        <v>-0.36</v>
      </c>
      <c r="N19" s="115">
        <v>-0.27</v>
      </c>
      <c r="O19" s="115">
        <v>-0.3</v>
      </c>
      <c r="P19" s="115">
        <v>-0.35</v>
      </c>
      <c r="Q19" s="115">
        <v>-0.34</v>
      </c>
      <c r="R19" s="115">
        <v>-0.16</v>
      </c>
      <c r="S19" s="115">
        <v>-0.35</v>
      </c>
      <c r="T19" s="115">
        <v>-0.28</v>
      </c>
      <c r="U19" s="115">
        <v>-0.35</v>
      </c>
      <c r="V19" s="115">
        <v>-0.26</v>
      </c>
      <c r="W19" s="115">
        <v>-0.32</v>
      </c>
      <c r="X19" s="115">
        <v>-0.35</v>
      </c>
      <c r="Y19" s="115">
        <v>-0.31</v>
      </c>
      <c r="Z19" s="115">
        <v>-0.23</v>
      </c>
      <c r="AA19" s="115">
        <v>-0.36</v>
      </c>
      <c r="AB19" s="115">
        <v>-0.24</v>
      </c>
      <c r="AC19" s="115">
        <v>-0.36</v>
      </c>
      <c r="AD19" s="115">
        <v>-0.31</v>
      </c>
      <c r="AE19" s="115">
        <v>-0.3</v>
      </c>
      <c r="AF19" s="40"/>
    </row>
    <row r="20" spans="1:32" ht="23.25">
      <c r="A20" s="59" t="s">
        <v>10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40"/>
    </row>
    <row r="21" spans="1:32" ht="23.25">
      <c r="A21" s="59" t="s">
        <v>25</v>
      </c>
      <c r="B21" s="116">
        <v>67</v>
      </c>
      <c r="C21" s="116">
        <v>52</v>
      </c>
      <c r="D21" s="116">
        <v>51</v>
      </c>
      <c r="E21" s="116">
        <v>55</v>
      </c>
      <c r="F21" s="116">
        <v>83</v>
      </c>
      <c r="G21" s="116">
        <v>65</v>
      </c>
      <c r="H21" s="116">
        <v>73</v>
      </c>
      <c r="I21" s="116">
        <v>55</v>
      </c>
      <c r="J21" s="116">
        <v>51</v>
      </c>
      <c r="K21" s="116">
        <v>48</v>
      </c>
      <c r="L21" s="116">
        <v>55</v>
      </c>
      <c r="M21" s="116">
        <v>53</v>
      </c>
      <c r="N21" s="116">
        <v>53</v>
      </c>
      <c r="O21" s="116">
        <v>55</v>
      </c>
      <c r="P21" s="116">
        <v>52</v>
      </c>
      <c r="Q21" s="116">
        <v>54</v>
      </c>
      <c r="R21" s="116">
        <v>37</v>
      </c>
      <c r="S21" s="116">
        <v>43</v>
      </c>
      <c r="T21" s="116">
        <v>53</v>
      </c>
      <c r="U21" s="116">
        <v>57</v>
      </c>
      <c r="V21" s="116">
        <v>57</v>
      </c>
      <c r="W21" s="116">
        <v>69</v>
      </c>
      <c r="X21" s="116">
        <v>51</v>
      </c>
      <c r="Y21" s="116">
        <v>47</v>
      </c>
      <c r="Z21" s="116">
        <v>54</v>
      </c>
      <c r="AA21" s="116">
        <v>57</v>
      </c>
      <c r="AB21" s="116">
        <v>51</v>
      </c>
      <c r="AC21" s="116">
        <v>46</v>
      </c>
      <c r="AD21" s="116">
        <v>52</v>
      </c>
      <c r="AE21" s="116">
        <v>50</v>
      </c>
      <c r="AF21" s="40"/>
    </row>
    <row r="22" spans="1:32" ht="23.25">
      <c r="A22" s="59" t="s">
        <v>24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40"/>
    </row>
    <row r="23" spans="1:32" ht="23.25">
      <c r="A23" s="59" t="s">
        <v>26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40"/>
    </row>
    <row r="24" spans="1:32" ht="23.25">
      <c r="A24" s="59" t="s">
        <v>27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40"/>
    </row>
    <row r="25" spans="1:32" ht="23.25">
      <c r="A25" s="59" t="s">
        <v>18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40"/>
    </row>
    <row r="26" spans="1:32" ht="23.25">
      <c r="A26" s="59" t="s">
        <v>5</v>
      </c>
      <c r="B26" s="68">
        <v>1.019</v>
      </c>
      <c r="C26" s="68">
        <v>1.019</v>
      </c>
      <c r="D26" s="68">
        <v>1.019</v>
      </c>
      <c r="E26" s="68">
        <v>1.019</v>
      </c>
      <c r="F26" s="68">
        <v>1.019</v>
      </c>
      <c r="G26" s="68">
        <v>1.019</v>
      </c>
      <c r="H26" s="68">
        <v>1.019</v>
      </c>
      <c r="I26" s="68">
        <v>1</v>
      </c>
      <c r="J26" s="68">
        <v>1</v>
      </c>
      <c r="K26" s="68">
        <v>1</v>
      </c>
      <c r="L26" s="68">
        <v>1</v>
      </c>
      <c r="M26" s="68">
        <v>1</v>
      </c>
      <c r="N26" s="68">
        <v>1</v>
      </c>
      <c r="O26" s="68">
        <v>1</v>
      </c>
      <c r="P26" s="68">
        <v>1</v>
      </c>
      <c r="Q26" s="68">
        <v>1</v>
      </c>
      <c r="R26" s="68">
        <v>1</v>
      </c>
      <c r="S26" s="68">
        <v>1</v>
      </c>
      <c r="T26" s="68">
        <v>1</v>
      </c>
      <c r="U26" s="68">
        <v>1</v>
      </c>
      <c r="V26" s="68">
        <v>1</v>
      </c>
      <c r="W26" s="68">
        <v>1</v>
      </c>
      <c r="X26" s="68">
        <v>1</v>
      </c>
      <c r="Y26" s="68">
        <v>1</v>
      </c>
      <c r="Z26" s="68">
        <v>1</v>
      </c>
      <c r="AA26" s="68">
        <v>1</v>
      </c>
      <c r="AB26" s="68">
        <v>1</v>
      </c>
      <c r="AC26" s="68">
        <v>1</v>
      </c>
      <c r="AD26" s="68">
        <v>1</v>
      </c>
      <c r="AE26" s="68">
        <v>1</v>
      </c>
      <c r="AF26" s="40"/>
    </row>
    <row r="27" spans="1:32" ht="23.25">
      <c r="A27" s="59" t="s">
        <v>11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40"/>
    </row>
    <row r="28" spans="1:32" ht="23.25">
      <c r="A28" s="59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148"/>
    </row>
    <row r="29" spans="1:32" ht="23.25">
      <c r="A29" s="54"/>
      <c r="B29" s="77">
        <f>SUM(B18+B24+B25+B26+B27)</f>
        <v>15.819</v>
      </c>
      <c r="C29" s="77">
        <f aca="true" t="shared" si="2" ref="C29:AE29">SUM(C18+C24+C25+C26+C27)</f>
        <v>14.319</v>
      </c>
      <c r="D29" s="77">
        <f t="shared" si="2"/>
        <v>15.579</v>
      </c>
      <c r="E29" s="77">
        <f t="shared" si="2"/>
        <v>15.539</v>
      </c>
      <c r="F29" s="77">
        <f t="shared" si="2"/>
        <v>16.229</v>
      </c>
      <c r="G29" s="77">
        <f t="shared" si="2"/>
        <v>15.479000000000001</v>
      </c>
      <c r="H29" s="77">
        <f t="shared" si="2"/>
        <v>15.409</v>
      </c>
      <c r="I29" s="77">
        <f t="shared" si="2"/>
        <v>15.71</v>
      </c>
      <c r="J29" s="77">
        <f t="shared" si="2"/>
        <v>14.21</v>
      </c>
      <c r="K29" s="77">
        <f t="shared" si="2"/>
        <v>15.76</v>
      </c>
      <c r="L29" s="77">
        <f t="shared" si="2"/>
        <v>16.52</v>
      </c>
      <c r="M29" s="77">
        <f t="shared" si="2"/>
        <v>15.13</v>
      </c>
      <c r="N29" s="77">
        <f t="shared" si="2"/>
        <v>15.8</v>
      </c>
      <c r="O29" s="77">
        <f t="shared" si="2"/>
        <v>15.9</v>
      </c>
      <c r="P29" s="77">
        <f t="shared" si="2"/>
        <v>16.14</v>
      </c>
      <c r="Q29" s="77">
        <f t="shared" si="2"/>
        <v>14.8</v>
      </c>
      <c r="R29" s="77">
        <f t="shared" si="2"/>
        <v>15.17</v>
      </c>
      <c r="S29" s="77">
        <f t="shared" si="2"/>
        <v>16.130000000000003</v>
      </c>
      <c r="T29" s="77">
        <f t="shared" si="2"/>
        <v>16.04</v>
      </c>
      <c r="U29" s="77">
        <f t="shared" si="2"/>
        <v>16.47</v>
      </c>
      <c r="V29" s="77">
        <f t="shared" si="2"/>
        <v>16.240000000000002</v>
      </c>
      <c r="W29" s="77">
        <f t="shared" si="2"/>
        <v>16.1</v>
      </c>
      <c r="X29" s="77">
        <f t="shared" si="2"/>
        <v>15.86</v>
      </c>
      <c r="Y29" s="77">
        <f t="shared" si="2"/>
        <v>16.91</v>
      </c>
      <c r="Z29" s="77">
        <f t="shared" si="2"/>
        <v>16.45</v>
      </c>
      <c r="AA29" s="77">
        <f t="shared" si="2"/>
        <v>17.25</v>
      </c>
      <c r="AB29" s="77">
        <f t="shared" si="2"/>
        <v>16.36</v>
      </c>
      <c r="AC29" s="77">
        <f t="shared" si="2"/>
        <v>16.509999999999998</v>
      </c>
      <c r="AD29" s="77">
        <f t="shared" si="2"/>
        <v>16.310000000000002</v>
      </c>
      <c r="AE29" s="77">
        <f t="shared" si="2"/>
        <v>16.310000000000002</v>
      </c>
      <c r="AF29" s="40">
        <f>AVERAGE(B29:AE29)</f>
        <v>15.88176666666667</v>
      </c>
    </row>
    <row r="30" spans="1:32" ht="23.25">
      <c r="A30" s="56" t="s">
        <v>12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40"/>
    </row>
    <row r="31" spans="1:32" ht="23.25">
      <c r="A31" s="54" t="s">
        <v>13</v>
      </c>
      <c r="B31" s="114">
        <v>1.8</v>
      </c>
      <c r="C31" s="114">
        <v>1.3</v>
      </c>
      <c r="D31" s="114">
        <v>1.2</v>
      </c>
      <c r="E31" s="114">
        <v>2.3</v>
      </c>
      <c r="F31" s="114">
        <v>1.1</v>
      </c>
      <c r="G31" s="114">
        <v>2.3</v>
      </c>
      <c r="H31" s="114">
        <v>2.3</v>
      </c>
      <c r="I31" s="114">
        <v>2.5</v>
      </c>
      <c r="J31" s="114">
        <v>1.8</v>
      </c>
      <c r="K31" s="114">
        <v>2.2</v>
      </c>
      <c r="L31" s="114">
        <v>2.8</v>
      </c>
      <c r="M31" s="114">
        <v>0</v>
      </c>
      <c r="N31" s="114">
        <v>0</v>
      </c>
      <c r="O31" s="114">
        <v>2.4</v>
      </c>
      <c r="P31" s="114">
        <v>2.4</v>
      </c>
      <c r="Q31" s="114">
        <v>0</v>
      </c>
      <c r="R31" s="114">
        <v>0</v>
      </c>
      <c r="S31" s="114">
        <v>1.8</v>
      </c>
      <c r="T31" s="114">
        <v>2.3</v>
      </c>
      <c r="U31" s="114">
        <v>2.7</v>
      </c>
      <c r="V31" s="114">
        <v>2.1</v>
      </c>
      <c r="W31" s="114">
        <v>2.2</v>
      </c>
      <c r="X31" s="114">
        <v>1.7</v>
      </c>
      <c r="Y31" s="114">
        <v>1.8</v>
      </c>
      <c r="Z31" s="114">
        <v>2.2</v>
      </c>
      <c r="AA31" s="114">
        <v>2.3</v>
      </c>
      <c r="AB31" s="68">
        <v>0</v>
      </c>
      <c r="AC31" s="68">
        <v>0</v>
      </c>
      <c r="AD31" s="68">
        <v>0</v>
      </c>
      <c r="AE31" s="68">
        <v>2.5</v>
      </c>
      <c r="AF31" s="40"/>
    </row>
    <row r="32" spans="1:32" ht="23.25">
      <c r="A32" s="54" t="s">
        <v>31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>
        <v>2.1</v>
      </c>
      <c r="N32" s="114">
        <v>2</v>
      </c>
      <c r="O32" s="114"/>
      <c r="P32" s="114"/>
      <c r="Q32" s="114">
        <v>2.3</v>
      </c>
      <c r="R32" s="114">
        <v>1.5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68">
        <v>2.3</v>
      </c>
      <c r="AC32" s="68">
        <v>2</v>
      </c>
      <c r="AD32" s="68">
        <v>2</v>
      </c>
      <c r="AE32" s="68">
        <v>0</v>
      </c>
      <c r="AF32" s="40"/>
    </row>
    <row r="33" spans="1:32" ht="23.25">
      <c r="A33" s="54" t="s">
        <v>4</v>
      </c>
      <c r="B33" s="114">
        <v>1.5</v>
      </c>
      <c r="C33" s="114">
        <v>1.5</v>
      </c>
      <c r="D33" s="114">
        <v>1.5</v>
      </c>
      <c r="E33" s="114">
        <v>1.5</v>
      </c>
      <c r="F33" s="114">
        <v>1.5</v>
      </c>
      <c r="G33" s="114">
        <v>1.1</v>
      </c>
      <c r="H33" s="114">
        <v>1.1</v>
      </c>
      <c r="I33" s="114">
        <v>1.1</v>
      </c>
      <c r="J33" s="114">
        <v>1.1</v>
      </c>
      <c r="K33" s="114">
        <v>1.1</v>
      </c>
      <c r="L33" s="114">
        <v>1.1</v>
      </c>
      <c r="M33" s="114">
        <v>1.1</v>
      </c>
      <c r="N33" s="114">
        <v>1.1</v>
      </c>
      <c r="O33" s="114">
        <v>1.1</v>
      </c>
      <c r="P33" s="114">
        <v>1.3</v>
      </c>
      <c r="Q33" s="114">
        <v>1.3</v>
      </c>
      <c r="R33" s="114">
        <v>1.3</v>
      </c>
      <c r="S33" s="114">
        <v>1.3</v>
      </c>
      <c r="T33" s="114">
        <v>1.3</v>
      </c>
      <c r="U33" s="114">
        <v>1.3</v>
      </c>
      <c r="V33" s="114">
        <v>1.3</v>
      </c>
      <c r="W33" s="114">
        <v>1.3</v>
      </c>
      <c r="X33" s="114">
        <v>1.3</v>
      </c>
      <c r="Y33" s="114">
        <v>1.3</v>
      </c>
      <c r="Z33" s="114">
        <v>1.3</v>
      </c>
      <c r="AA33" s="114">
        <v>1.3</v>
      </c>
      <c r="AB33" s="68">
        <v>1.3</v>
      </c>
      <c r="AC33" s="68">
        <v>1.3</v>
      </c>
      <c r="AD33" s="68">
        <v>1.3</v>
      </c>
      <c r="AE33" s="68">
        <v>1.3</v>
      </c>
      <c r="AF33" s="40"/>
    </row>
    <row r="34" spans="1:32" ht="23.25">
      <c r="A34" s="54" t="s">
        <v>14</v>
      </c>
      <c r="B34" s="114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68">
        <v>0</v>
      </c>
      <c r="AC34" s="68">
        <v>0</v>
      </c>
      <c r="AD34" s="68">
        <v>0</v>
      </c>
      <c r="AE34" s="68">
        <v>0</v>
      </c>
      <c r="AF34" s="40"/>
    </row>
    <row r="35" spans="1:32" ht="23.25">
      <c r="A35" s="54" t="s">
        <v>11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68">
        <v>0</v>
      </c>
      <c r="AC35" s="68">
        <v>0</v>
      </c>
      <c r="AD35" s="68">
        <v>0</v>
      </c>
      <c r="AE35" s="68">
        <v>0</v>
      </c>
      <c r="AF35" s="40"/>
    </row>
    <row r="36" spans="1:32" ht="23.25">
      <c r="A36" s="54"/>
      <c r="B36" s="77">
        <f aca="true" t="shared" si="3" ref="B36:AE36">SUM(B31:B35)</f>
        <v>3.3</v>
      </c>
      <c r="C36" s="77">
        <f t="shared" si="3"/>
        <v>2.8</v>
      </c>
      <c r="D36" s="77">
        <f t="shared" si="3"/>
        <v>2.7</v>
      </c>
      <c r="E36" s="77">
        <f t="shared" si="3"/>
        <v>3.8</v>
      </c>
      <c r="F36" s="77">
        <f t="shared" si="3"/>
        <v>2.6</v>
      </c>
      <c r="G36" s="77">
        <f t="shared" si="3"/>
        <v>3.4</v>
      </c>
      <c r="H36" s="77">
        <f t="shared" si="3"/>
        <v>3.4</v>
      </c>
      <c r="I36" s="77">
        <f t="shared" si="3"/>
        <v>3.6</v>
      </c>
      <c r="J36" s="77">
        <f t="shared" si="3"/>
        <v>2.9000000000000004</v>
      </c>
      <c r="K36" s="77">
        <f t="shared" si="3"/>
        <v>3.3000000000000003</v>
      </c>
      <c r="L36" s="77">
        <f t="shared" si="3"/>
        <v>3.9</v>
      </c>
      <c r="M36" s="77">
        <f t="shared" si="3"/>
        <v>3.2</v>
      </c>
      <c r="N36" s="77">
        <f t="shared" si="3"/>
        <v>3.1</v>
      </c>
      <c r="O36" s="77">
        <f t="shared" si="3"/>
        <v>3.5</v>
      </c>
      <c r="P36" s="77">
        <f t="shared" si="3"/>
        <v>3.7</v>
      </c>
      <c r="Q36" s="77">
        <f t="shared" si="3"/>
        <v>3.5999999999999996</v>
      </c>
      <c r="R36" s="77">
        <f t="shared" si="3"/>
        <v>2.8</v>
      </c>
      <c r="S36" s="77">
        <f t="shared" si="3"/>
        <v>3.1</v>
      </c>
      <c r="T36" s="77">
        <f t="shared" si="3"/>
        <v>3.5999999999999996</v>
      </c>
      <c r="U36" s="77">
        <f t="shared" si="3"/>
        <v>4</v>
      </c>
      <c r="V36" s="77">
        <f t="shared" si="3"/>
        <v>3.4000000000000004</v>
      </c>
      <c r="W36" s="77">
        <f t="shared" si="3"/>
        <v>3.5</v>
      </c>
      <c r="X36" s="77">
        <f t="shared" si="3"/>
        <v>3</v>
      </c>
      <c r="Y36" s="77">
        <f t="shared" si="3"/>
        <v>3.1</v>
      </c>
      <c r="Z36" s="77">
        <f t="shared" si="3"/>
        <v>3.5</v>
      </c>
      <c r="AA36" s="77">
        <f t="shared" si="3"/>
        <v>3.5999999999999996</v>
      </c>
      <c r="AB36" s="77">
        <f t="shared" si="3"/>
        <v>3.5999999999999996</v>
      </c>
      <c r="AC36" s="77">
        <f t="shared" si="3"/>
        <v>3.3</v>
      </c>
      <c r="AD36" s="77">
        <f t="shared" si="3"/>
        <v>3.3</v>
      </c>
      <c r="AE36" s="77">
        <f t="shared" si="3"/>
        <v>3.8</v>
      </c>
      <c r="AF36" s="40">
        <f>AVERAGE(B36:AE36)</f>
        <v>3.3466666666666662</v>
      </c>
    </row>
    <row r="37" spans="1:32" ht="23.25">
      <c r="A37" s="56" t="s">
        <v>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40"/>
    </row>
    <row r="38" spans="1:32" ht="23.25">
      <c r="A38" s="54" t="s">
        <v>4</v>
      </c>
      <c r="B38" s="149">
        <v>0.4319</v>
      </c>
      <c r="C38" s="149">
        <v>0.3693</v>
      </c>
      <c r="D38" s="149">
        <v>0.3377</v>
      </c>
      <c r="E38" s="149">
        <v>0.3107</v>
      </c>
      <c r="F38" s="149">
        <v>0.4559</v>
      </c>
      <c r="G38" s="149">
        <v>0.4765</v>
      </c>
      <c r="H38" s="149">
        <v>0.4647</v>
      </c>
      <c r="I38" s="149">
        <v>0.4556</v>
      </c>
      <c r="J38" s="149">
        <v>0.366</v>
      </c>
      <c r="K38" s="149">
        <v>0.3028</v>
      </c>
      <c r="L38" s="149">
        <v>0.3852</v>
      </c>
      <c r="M38" s="149">
        <v>0.4338</v>
      </c>
      <c r="N38" s="149">
        <v>0.432</v>
      </c>
      <c r="O38" s="149">
        <v>0.443</v>
      </c>
      <c r="P38" s="149">
        <v>0.5014</v>
      </c>
      <c r="Q38" s="149">
        <v>0.5528</v>
      </c>
      <c r="R38" s="149">
        <v>0.3726</v>
      </c>
      <c r="S38" s="149">
        <v>0.3121</v>
      </c>
      <c r="T38" s="149">
        <v>0.4811</v>
      </c>
      <c r="U38" s="149">
        <v>0.4936</v>
      </c>
      <c r="V38" s="149">
        <v>0.4612</v>
      </c>
      <c r="W38" s="149">
        <v>0.418</v>
      </c>
      <c r="X38" s="149">
        <v>0.4268</v>
      </c>
      <c r="Y38" s="149">
        <v>0.3612</v>
      </c>
      <c r="Z38" s="149">
        <v>0.3505</v>
      </c>
      <c r="AA38" s="149">
        <v>0.3351</v>
      </c>
      <c r="AB38" s="149">
        <v>0.5254</v>
      </c>
      <c r="AC38" s="149">
        <v>0.5517</v>
      </c>
      <c r="AD38" s="149">
        <v>0.4971</v>
      </c>
      <c r="AE38" s="149">
        <v>0.3724</v>
      </c>
      <c r="AF38" s="40">
        <f>AVERAGE(B38:AE38)</f>
        <v>0.42260333333333333</v>
      </c>
    </row>
    <row r="39" spans="1:32" ht="23.25">
      <c r="A39" s="54" t="s">
        <v>16</v>
      </c>
      <c r="B39" s="77">
        <f aca="true" t="shared" si="4" ref="B39:AD39">SUM(B38,B36,B29,B16,B9)</f>
        <v>52.6209</v>
      </c>
      <c r="C39" s="77">
        <f t="shared" si="4"/>
        <v>51.0043</v>
      </c>
      <c r="D39" s="77">
        <f t="shared" si="4"/>
        <v>52.2367</v>
      </c>
      <c r="E39" s="77">
        <f t="shared" si="4"/>
        <v>53.4497</v>
      </c>
      <c r="F39" s="77">
        <f t="shared" si="4"/>
        <v>53.091899999999995</v>
      </c>
      <c r="G39" s="77">
        <f t="shared" si="4"/>
        <v>51.74549999999999</v>
      </c>
      <c r="H39" s="77">
        <f t="shared" si="4"/>
        <v>50.3577</v>
      </c>
      <c r="I39" s="77">
        <f t="shared" si="4"/>
        <v>53.5826</v>
      </c>
      <c r="J39" s="77">
        <f t="shared" si="4"/>
        <v>51.118</v>
      </c>
      <c r="K39" s="77">
        <f t="shared" si="4"/>
        <v>54.562799999999996</v>
      </c>
      <c r="L39" s="77">
        <f t="shared" si="4"/>
        <v>55.3152</v>
      </c>
      <c r="M39" s="77">
        <f t="shared" si="4"/>
        <v>53.6938</v>
      </c>
      <c r="N39" s="77">
        <f t="shared" si="4"/>
        <v>48.243</v>
      </c>
      <c r="O39" s="77">
        <f t="shared" si="4"/>
        <v>53.234</v>
      </c>
      <c r="P39" s="77">
        <f t="shared" si="4"/>
        <v>56.214400000000005</v>
      </c>
      <c r="Q39" s="77">
        <f t="shared" si="4"/>
        <v>53.0678</v>
      </c>
      <c r="R39" s="77">
        <f t="shared" si="4"/>
        <v>51.2826</v>
      </c>
      <c r="S39" s="77">
        <f t="shared" si="4"/>
        <v>54.8081</v>
      </c>
      <c r="T39" s="77">
        <f t="shared" si="4"/>
        <v>54.144099999999995</v>
      </c>
      <c r="U39" s="77">
        <f t="shared" si="4"/>
        <v>54.4186</v>
      </c>
      <c r="V39" s="77">
        <f t="shared" si="4"/>
        <v>55.8742</v>
      </c>
      <c r="W39" s="77">
        <f t="shared" si="4"/>
        <v>55.862</v>
      </c>
      <c r="X39" s="77">
        <f t="shared" si="4"/>
        <v>53.0628</v>
      </c>
      <c r="Y39" s="77">
        <f t="shared" si="4"/>
        <v>54.9452</v>
      </c>
      <c r="Z39" s="77">
        <f t="shared" si="4"/>
        <v>55.65050000000001</v>
      </c>
      <c r="AA39" s="77">
        <f t="shared" si="4"/>
        <v>57.5591</v>
      </c>
      <c r="AB39" s="77">
        <f t="shared" si="4"/>
        <v>55.9684</v>
      </c>
      <c r="AC39" s="77">
        <f t="shared" si="4"/>
        <v>56.6817</v>
      </c>
      <c r="AD39" s="77">
        <f t="shared" si="4"/>
        <v>57.2051</v>
      </c>
      <c r="AE39" s="114">
        <f>SUM(AE9+AE16+AE29+AE36+AE38)</f>
        <v>55.428399999999996</v>
      </c>
      <c r="AF39" s="40"/>
    </row>
    <row r="40" spans="1:32" ht="23.25">
      <c r="A40" s="54" t="s">
        <v>17</v>
      </c>
      <c r="B40" s="114">
        <f aca="true" t="shared" si="5" ref="B40:AE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40"/>
    </row>
    <row r="41" spans="1:32" ht="23.25">
      <c r="A41" s="56" t="s">
        <v>22</v>
      </c>
      <c r="B41" s="77">
        <f aca="true" t="shared" si="6" ref="B41:AE41">SUM(B39:B40)</f>
        <v>52.6209</v>
      </c>
      <c r="C41" s="77">
        <f t="shared" si="6"/>
        <v>51.0043</v>
      </c>
      <c r="D41" s="77">
        <f t="shared" si="6"/>
        <v>52.2367</v>
      </c>
      <c r="E41" s="77">
        <f t="shared" si="6"/>
        <v>53.4497</v>
      </c>
      <c r="F41" s="77">
        <f t="shared" si="6"/>
        <v>53.091899999999995</v>
      </c>
      <c r="G41" s="77">
        <f t="shared" si="6"/>
        <v>51.74549999999999</v>
      </c>
      <c r="H41" s="77">
        <f t="shared" si="6"/>
        <v>50.3577</v>
      </c>
      <c r="I41" s="77">
        <f t="shared" si="6"/>
        <v>53.5826</v>
      </c>
      <c r="J41" s="77">
        <f t="shared" si="6"/>
        <v>51.118</v>
      </c>
      <c r="K41" s="77">
        <f t="shared" si="6"/>
        <v>54.562799999999996</v>
      </c>
      <c r="L41" s="77">
        <f t="shared" si="6"/>
        <v>55.3152</v>
      </c>
      <c r="M41" s="77">
        <f t="shared" si="6"/>
        <v>53.6938</v>
      </c>
      <c r="N41" s="77">
        <f t="shared" si="6"/>
        <v>48.243</v>
      </c>
      <c r="O41" s="77">
        <f t="shared" si="6"/>
        <v>53.234</v>
      </c>
      <c r="P41" s="77">
        <f t="shared" si="6"/>
        <v>56.214400000000005</v>
      </c>
      <c r="Q41" s="77">
        <f t="shared" si="6"/>
        <v>53.0678</v>
      </c>
      <c r="R41" s="77">
        <f t="shared" si="6"/>
        <v>51.2826</v>
      </c>
      <c r="S41" s="77">
        <f t="shared" si="6"/>
        <v>54.8081</v>
      </c>
      <c r="T41" s="77">
        <f t="shared" si="6"/>
        <v>54.144099999999995</v>
      </c>
      <c r="U41" s="77">
        <f t="shared" si="6"/>
        <v>54.4186</v>
      </c>
      <c r="V41" s="77">
        <f t="shared" si="6"/>
        <v>55.8742</v>
      </c>
      <c r="W41" s="77">
        <f t="shared" si="6"/>
        <v>55.862</v>
      </c>
      <c r="X41" s="77">
        <f t="shared" si="6"/>
        <v>53.0628</v>
      </c>
      <c r="Y41" s="77">
        <f t="shared" si="6"/>
        <v>54.9452</v>
      </c>
      <c r="Z41" s="77">
        <f t="shared" si="6"/>
        <v>55.65050000000001</v>
      </c>
      <c r="AA41" s="77">
        <f t="shared" si="6"/>
        <v>57.5591</v>
      </c>
      <c r="AB41" s="77">
        <f t="shared" si="6"/>
        <v>55.9684</v>
      </c>
      <c r="AC41" s="77">
        <f t="shared" si="6"/>
        <v>56.6817</v>
      </c>
      <c r="AD41" s="77">
        <f t="shared" si="6"/>
        <v>57.2051</v>
      </c>
      <c r="AE41" s="77">
        <f t="shared" si="6"/>
        <v>55.428399999999996</v>
      </c>
      <c r="AF41" s="40">
        <f>AVERAGE(B41:AE41)</f>
        <v>53.88097</v>
      </c>
    </row>
    <row r="42" spans="1:32" ht="23.25">
      <c r="A42" s="56"/>
      <c r="B42" s="26"/>
      <c r="C42" s="60"/>
      <c r="D42" s="60"/>
      <c r="E42" s="77"/>
      <c r="F42" s="77"/>
      <c r="G42" s="77"/>
      <c r="H42" s="114"/>
      <c r="I42" s="114"/>
      <c r="J42" s="114"/>
      <c r="K42" s="114"/>
      <c r="L42" s="114"/>
      <c r="M42" s="114"/>
      <c r="N42" s="114"/>
      <c r="O42" s="114"/>
      <c r="P42" s="114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61"/>
    </row>
    <row r="43" spans="1:32" ht="23.25">
      <c r="A43" s="8" t="s">
        <v>20</v>
      </c>
      <c r="B43" s="14"/>
      <c r="C43" s="14"/>
      <c r="D43" s="14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20"/>
      <c r="R43" s="120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43"/>
    </row>
  </sheetData>
  <sheetProtection/>
  <printOptions/>
  <pageMargins left="0.32" right="0.2" top="0.51" bottom="0.34" header="0.5" footer="0.34"/>
  <pageSetup horizontalDpi="300" verticalDpi="3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3"/>
  <sheetViews>
    <sheetView zoomScale="55" zoomScaleNormal="55" zoomScalePageLayoutView="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K33" sqref="AK33"/>
    </sheetView>
  </sheetViews>
  <sheetFormatPr defaultColWidth="8.88671875" defaultRowHeight="15"/>
  <cols>
    <col min="1" max="1" width="32.77734375" style="15" customWidth="1"/>
    <col min="2" max="3" width="9.21484375" style="15" bestFit="1" customWidth="1"/>
    <col min="4" max="10" width="9.3359375" style="15" bestFit="1" customWidth="1"/>
    <col min="11" max="13" width="9.4453125" style="15" bestFit="1" customWidth="1"/>
    <col min="14" max="14" width="9.77734375" style="15" bestFit="1" customWidth="1"/>
    <col min="15" max="24" width="9.4453125" style="15" bestFit="1" customWidth="1"/>
    <col min="25" max="27" width="9.77734375" style="15" bestFit="1" customWidth="1"/>
    <col min="28" max="31" width="9.4453125" style="15" bestFit="1" customWidth="1"/>
    <col min="32" max="32" width="9.3359375" style="15" bestFit="1" customWidth="1"/>
    <col min="33" max="33" width="9.77734375" style="37" bestFit="1" customWidth="1"/>
    <col min="34" max="16384" width="8.88671875" style="15" customWidth="1"/>
  </cols>
  <sheetData>
    <row r="1" spans="1:33" ht="23.2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128"/>
    </row>
    <row r="2" spans="1:33" ht="23.25">
      <c r="A2" s="62">
        <v>40664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128"/>
    </row>
    <row r="3" spans="1:33" ht="23.25">
      <c r="A3" s="64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25"/>
      <c r="AA3" s="64"/>
      <c r="AB3" s="125"/>
      <c r="AC3" s="125"/>
      <c r="AD3" s="125"/>
      <c r="AE3" s="125"/>
      <c r="AF3" s="125"/>
      <c r="AG3" s="66"/>
    </row>
    <row r="4" spans="1:36" ht="23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3"/>
      <c r="AH4" s="25"/>
      <c r="AI4" s="25"/>
      <c r="AJ4" s="25"/>
    </row>
    <row r="5" spans="1:33" ht="23.25">
      <c r="A5" s="59"/>
      <c r="B5" s="121">
        <v>1</v>
      </c>
      <c r="C5" s="121">
        <v>2</v>
      </c>
      <c r="D5" s="121">
        <v>3</v>
      </c>
      <c r="E5" s="121">
        <v>4</v>
      </c>
      <c r="F5" s="121">
        <v>5</v>
      </c>
      <c r="G5" s="121">
        <v>6</v>
      </c>
      <c r="H5" s="121">
        <v>7</v>
      </c>
      <c r="I5" s="121">
        <v>8</v>
      </c>
      <c r="J5" s="121">
        <v>9</v>
      </c>
      <c r="K5" s="121">
        <v>10</v>
      </c>
      <c r="L5" s="121">
        <v>11</v>
      </c>
      <c r="M5" s="121">
        <v>12</v>
      </c>
      <c r="N5" s="121">
        <v>13</v>
      </c>
      <c r="O5" s="121">
        <v>14</v>
      </c>
      <c r="P5" s="121">
        <v>15</v>
      </c>
      <c r="Q5" s="122">
        <v>16</v>
      </c>
      <c r="R5" s="122">
        <v>17</v>
      </c>
      <c r="S5" s="123">
        <v>18</v>
      </c>
      <c r="T5" s="123">
        <v>19</v>
      </c>
      <c r="U5" s="123">
        <v>20</v>
      </c>
      <c r="V5" s="123">
        <v>21</v>
      </c>
      <c r="W5" s="123">
        <v>22</v>
      </c>
      <c r="X5" s="123">
        <v>23</v>
      </c>
      <c r="Y5" s="123">
        <v>24</v>
      </c>
      <c r="Z5" s="122">
        <v>25</v>
      </c>
      <c r="AA5" s="122">
        <v>26</v>
      </c>
      <c r="AB5" s="122">
        <v>27</v>
      </c>
      <c r="AC5" s="122">
        <v>28</v>
      </c>
      <c r="AD5" s="122">
        <v>29</v>
      </c>
      <c r="AE5" s="122">
        <v>30</v>
      </c>
      <c r="AF5" s="122">
        <v>31</v>
      </c>
      <c r="AG5" s="55"/>
    </row>
    <row r="6" spans="1:33" ht="23.25">
      <c r="A6" s="58" t="s">
        <v>0</v>
      </c>
      <c r="B6" s="58"/>
      <c r="C6" s="58"/>
      <c r="D6" s="58"/>
      <c r="E6" s="58"/>
      <c r="F6" s="58"/>
      <c r="G6" s="58"/>
      <c r="H6" s="58"/>
      <c r="I6" s="111"/>
      <c r="J6" s="111"/>
      <c r="K6" s="111"/>
      <c r="L6" s="111"/>
      <c r="M6" s="111"/>
      <c r="N6" s="111"/>
      <c r="O6" s="111"/>
      <c r="P6" s="111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26"/>
      <c r="AG6" s="36"/>
    </row>
    <row r="7" spans="1:33" ht="23.25">
      <c r="A7" s="59" t="s">
        <v>1</v>
      </c>
      <c r="B7" s="45">
        <v>0</v>
      </c>
      <c r="C7" s="45">
        <v>3.91</v>
      </c>
      <c r="D7" s="45">
        <v>2.992</v>
      </c>
      <c r="E7" s="45">
        <v>3</v>
      </c>
      <c r="F7" s="45">
        <v>3.199</v>
      </c>
      <c r="G7" s="45">
        <v>3.246</v>
      </c>
      <c r="H7" s="45">
        <v>2.8</v>
      </c>
      <c r="I7" s="45">
        <v>2.24</v>
      </c>
      <c r="J7" s="45">
        <v>2.569</v>
      </c>
      <c r="K7" s="45">
        <v>3.08</v>
      </c>
      <c r="L7" s="45">
        <v>3.339</v>
      </c>
      <c r="M7" s="45">
        <v>3.557</v>
      </c>
      <c r="N7" s="45">
        <v>3.349</v>
      </c>
      <c r="O7" s="45">
        <v>2.967</v>
      </c>
      <c r="P7" s="45">
        <v>3.046</v>
      </c>
      <c r="Q7" s="45">
        <v>1.112</v>
      </c>
      <c r="R7" s="45">
        <v>2.959</v>
      </c>
      <c r="S7" s="45"/>
      <c r="T7" s="45">
        <v>1.853</v>
      </c>
      <c r="U7" s="45">
        <v>3.109</v>
      </c>
      <c r="V7" s="45">
        <v>3.091</v>
      </c>
      <c r="W7" s="45">
        <v>2.562</v>
      </c>
      <c r="X7" s="45">
        <v>3.277</v>
      </c>
      <c r="Y7" s="45">
        <v>2.944</v>
      </c>
      <c r="Z7" s="45">
        <v>3.16</v>
      </c>
      <c r="AA7" s="45">
        <v>3.07</v>
      </c>
      <c r="AB7" s="45">
        <v>3.255</v>
      </c>
      <c r="AC7" s="45">
        <v>3.082</v>
      </c>
      <c r="AD7" s="45">
        <v>2.793</v>
      </c>
      <c r="AE7" s="45">
        <v>2.871</v>
      </c>
      <c r="AF7" s="45">
        <v>3.37</v>
      </c>
      <c r="AG7" s="40"/>
    </row>
    <row r="8" spans="1:33" ht="23.25">
      <c r="A8" s="59" t="s">
        <v>2</v>
      </c>
      <c r="B8" s="45">
        <v>19.499</v>
      </c>
      <c r="C8" s="45">
        <v>17.46</v>
      </c>
      <c r="D8" s="45">
        <v>15.57</v>
      </c>
      <c r="E8" s="45">
        <v>13.16</v>
      </c>
      <c r="F8" s="45">
        <v>13.72</v>
      </c>
      <c r="G8" s="45">
        <v>20.32</v>
      </c>
      <c r="H8" s="45">
        <v>14.93</v>
      </c>
      <c r="I8" s="45">
        <v>14.04</v>
      </c>
      <c r="J8" s="45">
        <v>15.78</v>
      </c>
      <c r="K8" s="45">
        <v>15.08</v>
      </c>
      <c r="L8" s="45">
        <v>14.04</v>
      </c>
      <c r="M8" s="45">
        <v>14.76</v>
      </c>
      <c r="N8" s="45">
        <v>14.89</v>
      </c>
      <c r="O8" s="45">
        <v>14.53</v>
      </c>
      <c r="P8" s="45">
        <v>15.06</v>
      </c>
      <c r="Q8" s="45">
        <v>14.23</v>
      </c>
      <c r="R8" s="45">
        <v>13.63</v>
      </c>
      <c r="S8" s="45">
        <v>19.89</v>
      </c>
      <c r="T8" s="45">
        <v>17.7</v>
      </c>
      <c r="U8" s="45">
        <v>13.16</v>
      </c>
      <c r="V8" s="45">
        <v>16.06</v>
      </c>
      <c r="W8" s="45">
        <v>13.95</v>
      </c>
      <c r="X8" s="45">
        <v>14.73</v>
      </c>
      <c r="Y8" s="45">
        <v>15.08</v>
      </c>
      <c r="Z8" s="45">
        <v>15.29</v>
      </c>
      <c r="AA8" s="45">
        <v>16.19</v>
      </c>
      <c r="AB8" s="45">
        <v>15.99</v>
      </c>
      <c r="AC8" s="45">
        <v>16</v>
      </c>
      <c r="AD8" s="45">
        <v>15.73</v>
      </c>
      <c r="AE8" s="45">
        <v>17.35</v>
      </c>
      <c r="AF8" s="45">
        <v>16.79</v>
      </c>
      <c r="AG8" s="40"/>
    </row>
    <row r="9" spans="1:33" ht="23.25">
      <c r="A9" s="59"/>
      <c r="B9" s="77">
        <f aca="true" t="shared" si="0" ref="B9:AF9">SUM(B7:B8)</f>
        <v>19.499</v>
      </c>
      <c r="C9" s="77">
        <f t="shared" si="0"/>
        <v>21.37</v>
      </c>
      <c r="D9" s="77">
        <f t="shared" si="0"/>
        <v>18.562</v>
      </c>
      <c r="E9" s="77">
        <f t="shared" si="0"/>
        <v>16.16</v>
      </c>
      <c r="F9" s="77">
        <f t="shared" si="0"/>
        <v>16.919</v>
      </c>
      <c r="G9" s="77">
        <f t="shared" si="0"/>
        <v>23.566</v>
      </c>
      <c r="H9" s="77">
        <f t="shared" si="0"/>
        <v>17.73</v>
      </c>
      <c r="I9" s="77">
        <f t="shared" si="0"/>
        <v>16.28</v>
      </c>
      <c r="J9" s="77">
        <f t="shared" si="0"/>
        <v>18.349</v>
      </c>
      <c r="K9" s="77">
        <f t="shared" si="0"/>
        <v>18.16</v>
      </c>
      <c r="L9" s="77">
        <f t="shared" si="0"/>
        <v>17.378999999999998</v>
      </c>
      <c r="M9" s="77">
        <f t="shared" si="0"/>
        <v>18.317</v>
      </c>
      <c r="N9" s="77">
        <f t="shared" si="0"/>
        <v>18.239</v>
      </c>
      <c r="O9" s="77">
        <f t="shared" si="0"/>
        <v>17.497</v>
      </c>
      <c r="P9" s="77">
        <f t="shared" si="0"/>
        <v>18.106</v>
      </c>
      <c r="Q9" s="77">
        <f t="shared" si="0"/>
        <v>15.342</v>
      </c>
      <c r="R9" s="77">
        <f t="shared" si="0"/>
        <v>16.589000000000002</v>
      </c>
      <c r="S9" s="77">
        <f t="shared" si="0"/>
        <v>19.89</v>
      </c>
      <c r="T9" s="77">
        <f t="shared" si="0"/>
        <v>19.553</v>
      </c>
      <c r="U9" s="77">
        <f t="shared" si="0"/>
        <v>16.269</v>
      </c>
      <c r="V9" s="77">
        <f t="shared" si="0"/>
        <v>19.151</v>
      </c>
      <c r="W9" s="77">
        <f t="shared" si="0"/>
        <v>16.512</v>
      </c>
      <c r="X9" s="77">
        <f t="shared" si="0"/>
        <v>18.007</v>
      </c>
      <c r="Y9" s="77">
        <f t="shared" si="0"/>
        <v>18.024</v>
      </c>
      <c r="Z9" s="77">
        <f t="shared" si="0"/>
        <v>18.45</v>
      </c>
      <c r="AA9" s="77">
        <f t="shared" si="0"/>
        <v>19.26</v>
      </c>
      <c r="AB9" s="77">
        <f t="shared" si="0"/>
        <v>19.245</v>
      </c>
      <c r="AC9" s="77">
        <f t="shared" si="0"/>
        <v>19.082</v>
      </c>
      <c r="AD9" s="77">
        <f t="shared" si="0"/>
        <v>18.523</v>
      </c>
      <c r="AE9" s="77">
        <f t="shared" si="0"/>
        <v>20.221</v>
      </c>
      <c r="AF9" s="77">
        <f t="shared" si="0"/>
        <v>20.16</v>
      </c>
      <c r="AG9" s="40">
        <f>AVERAGE(B9:AF9)</f>
        <v>18.400354838709674</v>
      </c>
    </row>
    <row r="10" spans="1:33" ht="23.25">
      <c r="A10" s="58" t="s">
        <v>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40"/>
    </row>
    <row r="11" spans="1:33" ht="23.25">
      <c r="A11" s="59" t="s">
        <v>19</v>
      </c>
      <c r="B11" s="45">
        <v>14.112</v>
      </c>
      <c r="C11" s="45">
        <v>15.221</v>
      </c>
      <c r="D11" s="45">
        <v>16.125</v>
      </c>
      <c r="E11" s="45">
        <v>15.301</v>
      </c>
      <c r="F11" s="45">
        <v>13.850000000000001</v>
      </c>
      <c r="G11" s="45">
        <v>13.641</v>
      </c>
      <c r="H11" s="151">
        <v>13.982</v>
      </c>
      <c r="I11" s="151">
        <v>13.821</v>
      </c>
      <c r="J11" s="151">
        <v>15.678</v>
      </c>
      <c r="K11" s="151">
        <v>15.456</v>
      </c>
      <c r="L11" s="45">
        <v>15.485</v>
      </c>
      <c r="M11" s="45">
        <v>14.550999999999998</v>
      </c>
      <c r="N11" s="45">
        <v>14.682</v>
      </c>
      <c r="O11" s="45">
        <v>15.616</v>
      </c>
      <c r="P11" s="45">
        <v>15.296</v>
      </c>
      <c r="Q11" s="45">
        <v>14.347999999999999</v>
      </c>
      <c r="R11" s="45">
        <v>14.193999999999999</v>
      </c>
      <c r="S11" s="145">
        <v>13.518</v>
      </c>
      <c r="T11" s="145">
        <v>12.918999999999999</v>
      </c>
      <c r="U11" s="145">
        <v>13.218</v>
      </c>
      <c r="V11" s="145">
        <v>14.153</v>
      </c>
      <c r="W11" s="145">
        <v>14.269</v>
      </c>
      <c r="X11" s="145">
        <v>14.763</v>
      </c>
      <c r="Y11" s="145">
        <v>15.139</v>
      </c>
      <c r="Z11" s="145">
        <v>17.33</v>
      </c>
      <c r="AA11" s="145">
        <v>15.14</v>
      </c>
      <c r="AB11" s="145">
        <v>15.467</v>
      </c>
      <c r="AC11" s="145">
        <v>16.256999999999998</v>
      </c>
      <c r="AD11" s="145">
        <v>16.384999999999998</v>
      </c>
      <c r="AE11" s="145">
        <v>16.195999999999998</v>
      </c>
      <c r="AF11" s="145">
        <v>15.734999999999998</v>
      </c>
      <c r="AG11" s="40"/>
    </row>
    <row r="12" spans="1:33" ht="23.25">
      <c r="A12" s="67" t="s">
        <v>28</v>
      </c>
      <c r="B12" s="45">
        <v>-0.692</v>
      </c>
      <c r="C12" s="45">
        <v>-0.583</v>
      </c>
      <c r="D12" s="45">
        <v>-0.68</v>
      </c>
      <c r="E12" s="45">
        <v>-0.705</v>
      </c>
      <c r="F12" s="45">
        <v>-0.697</v>
      </c>
      <c r="G12" s="45">
        <v>-0.72</v>
      </c>
      <c r="H12" s="151">
        <v>-0.717</v>
      </c>
      <c r="I12" s="151">
        <v>-0.549</v>
      </c>
      <c r="J12" s="151">
        <v>-0.668</v>
      </c>
      <c r="K12" s="151">
        <v>-0.707</v>
      </c>
      <c r="L12" s="45">
        <v>-0.703</v>
      </c>
      <c r="M12" s="45">
        <v>-0.681</v>
      </c>
      <c r="N12" s="45">
        <v>-0.602</v>
      </c>
      <c r="O12" s="45">
        <v>-0.697</v>
      </c>
      <c r="P12" s="45">
        <v>-0.691</v>
      </c>
      <c r="Q12" s="45">
        <v>-0.694</v>
      </c>
      <c r="R12" s="45">
        <v>-0.976</v>
      </c>
      <c r="S12" s="145">
        <v>-0.665</v>
      </c>
      <c r="T12" s="145">
        <v>-0.685</v>
      </c>
      <c r="U12" s="145">
        <v>-0.715</v>
      </c>
      <c r="V12" s="145">
        <v>-0.561</v>
      </c>
      <c r="W12" s="145">
        <v>-0.603</v>
      </c>
      <c r="X12" s="145">
        <v>-0.484</v>
      </c>
      <c r="Y12" s="145">
        <v>-0.563</v>
      </c>
      <c r="Z12" s="145">
        <v>-0.504</v>
      </c>
      <c r="AA12" s="145">
        <v>-0.349</v>
      </c>
      <c r="AB12" s="145">
        <v>-0.357</v>
      </c>
      <c r="AC12" s="145">
        <v>0.963</v>
      </c>
      <c r="AD12" s="145">
        <v>0.928</v>
      </c>
      <c r="AE12" s="145">
        <v>0.934</v>
      </c>
      <c r="AF12" s="145">
        <v>0.941</v>
      </c>
      <c r="AG12" s="40"/>
    </row>
    <row r="13" spans="1:33" ht="23.25">
      <c r="A13" s="59" t="s">
        <v>5</v>
      </c>
      <c r="B13" s="45">
        <v>3.349</v>
      </c>
      <c r="C13" s="45">
        <v>3.325</v>
      </c>
      <c r="D13" s="45">
        <v>3.302</v>
      </c>
      <c r="E13" s="45">
        <v>3.308</v>
      </c>
      <c r="F13" s="45">
        <v>3.298</v>
      </c>
      <c r="G13" s="45">
        <v>3.327</v>
      </c>
      <c r="H13" s="151">
        <v>3.348</v>
      </c>
      <c r="I13" s="151">
        <v>3.423</v>
      </c>
      <c r="J13" s="151">
        <v>3.518</v>
      </c>
      <c r="K13" s="151">
        <v>3.51</v>
      </c>
      <c r="L13" s="45">
        <v>3.394</v>
      </c>
      <c r="M13" s="45">
        <v>3.472</v>
      </c>
      <c r="N13" s="45">
        <v>3.334</v>
      </c>
      <c r="O13" s="45">
        <v>3.287</v>
      </c>
      <c r="P13" s="45">
        <v>3.8</v>
      </c>
      <c r="Q13" s="45">
        <v>3.479</v>
      </c>
      <c r="R13" s="45">
        <v>3.293</v>
      </c>
      <c r="S13" s="145">
        <v>3.266</v>
      </c>
      <c r="T13" s="145">
        <v>3.269</v>
      </c>
      <c r="U13" s="145">
        <v>2.749</v>
      </c>
      <c r="V13" s="145">
        <v>3.316</v>
      </c>
      <c r="W13" s="145">
        <v>3.484</v>
      </c>
      <c r="X13" s="145">
        <v>3.528</v>
      </c>
      <c r="Y13" s="145">
        <v>3.408</v>
      </c>
      <c r="Z13" s="145">
        <v>3.414</v>
      </c>
      <c r="AA13" s="145">
        <v>3.355</v>
      </c>
      <c r="AB13" s="145">
        <v>3.276</v>
      </c>
      <c r="AC13" s="145">
        <v>3.048</v>
      </c>
      <c r="AD13" s="145">
        <v>3.19</v>
      </c>
      <c r="AE13" s="145">
        <v>3.175</v>
      </c>
      <c r="AF13" s="145">
        <v>3.081</v>
      </c>
      <c r="AG13" s="40"/>
    </row>
    <row r="14" spans="1:33" ht="23.25">
      <c r="A14" s="59" t="s">
        <v>6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151">
        <v>0</v>
      </c>
      <c r="I14" s="151">
        <v>0</v>
      </c>
      <c r="J14" s="151">
        <v>0</v>
      </c>
      <c r="K14" s="151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5">
        <v>0</v>
      </c>
      <c r="AG14" s="40"/>
    </row>
    <row r="15" spans="1:33" ht="23.25">
      <c r="A15" s="59" t="s">
        <v>7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151">
        <v>0</v>
      </c>
      <c r="I15" s="151">
        <v>0</v>
      </c>
      <c r="J15" s="151">
        <v>0</v>
      </c>
      <c r="K15" s="151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5">
        <v>0</v>
      </c>
      <c r="AG15" s="40"/>
    </row>
    <row r="16" spans="1:33" ht="23.25">
      <c r="A16" s="59"/>
      <c r="B16" s="77">
        <f aca="true" t="shared" si="1" ref="B16:G16">SUM(B11:B15)</f>
        <v>16.769</v>
      </c>
      <c r="C16" s="77">
        <f t="shared" si="1"/>
        <v>17.963</v>
      </c>
      <c r="D16" s="77">
        <f t="shared" si="1"/>
        <v>18.747</v>
      </c>
      <c r="E16" s="77">
        <f t="shared" si="1"/>
        <v>17.904</v>
      </c>
      <c r="F16" s="77">
        <f t="shared" si="1"/>
        <v>16.451</v>
      </c>
      <c r="G16" s="77">
        <f t="shared" si="1"/>
        <v>16.247999999999998</v>
      </c>
      <c r="H16" s="77">
        <f>SUM(B11:B15)</f>
        <v>16.769</v>
      </c>
      <c r="I16" s="77">
        <f>SUM(C11:C15)</f>
        <v>17.963</v>
      </c>
      <c r="J16" s="77">
        <f>SUM(D11:D15)</f>
        <v>18.747</v>
      </c>
      <c r="K16" s="77">
        <f>SUM(E11:E15)</f>
        <v>17.904</v>
      </c>
      <c r="L16" s="77">
        <f aca="true" t="shared" si="2" ref="L16:AF16">SUM(L11:L15)</f>
        <v>18.176000000000002</v>
      </c>
      <c r="M16" s="77">
        <f t="shared" si="2"/>
        <v>17.342</v>
      </c>
      <c r="N16" s="77">
        <f t="shared" si="2"/>
        <v>17.414</v>
      </c>
      <c r="O16" s="77">
        <f t="shared" si="2"/>
        <v>18.206</v>
      </c>
      <c r="P16" s="77">
        <f t="shared" si="2"/>
        <v>18.404999999999998</v>
      </c>
      <c r="Q16" s="77">
        <f t="shared" si="2"/>
        <v>17.133</v>
      </c>
      <c r="R16" s="77">
        <f t="shared" si="2"/>
        <v>16.511</v>
      </c>
      <c r="S16" s="77">
        <f t="shared" si="2"/>
        <v>16.119</v>
      </c>
      <c r="T16" s="77">
        <f t="shared" si="2"/>
        <v>15.502999999999998</v>
      </c>
      <c r="U16" s="77">
        <f t="shared" si="2"/>
        <v>15.252</v>
      </c>
      <c r="V16" s="77">
        <f t="shared" si="2"/>
        <v>16.908</v>
      </c>
      <c r="W16" s="77">
        <f t="shared" si="2"/>
        <v>17.15</v>
      </c>
      <c r="X16" s="77">
        <f t="shared" si="2"/>
        <v>17.807</v>
      </c>
      <c r="Y16" s="77">
        <f t="shared" si="2"/>
        <v>17.983999999999998</v>
      </c>
      <c r="Z16" s="77">
        <f t="shared" si="2"/>
        <v>20.24</v>
      </c>
      <c r="AA16" s="77">
        <f t="shared" si="2"/>
        <v>18.146</v>
      </c>
      <c r="AB16" s="77">
        <f t="shared" si="2"/>
        <v>18.386000000000003</v>
      </c>
      <c r="AC16" s="77">
        <f t="shared" si="2"/>
        <v>20.268</v>
      </c>
      <c r="AD16" s="77">
        <f t="shared" si="2"/>
        <v>20.503</v>
      </c>
      <c r="AE16" s="77">
        <f t="shared" si="2"/>
        <v>20.305</v>
      </c>
      <c r="AF16" s="77">
        <f t="shared" si="2"/>
        <v>19.756999999999998</v>
      </c>
      <c r="AG16" s="40">
        <f>AVERAGE(B16:AF16)</f>
        <v>17.83806451612903</v>
      </c>
    </row>
    <row r="17" spans="1:33" ht="23.25">
      <c r="A17" s="58" t="s">
        <v>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40"/>
    </row>
    <row r="18" spans="1:33" ht="23.25">
      <c r="A18" s="59" t="s">
        <v>9</v>
      </c>
      <c r="B18" s="114">
        <v>16.92</v>
      </c>
      <c r="C18" s="114">
        <v>13.44</v>
      </c>
      <c r="D18" s="114">
        <v>20.99</v>
      </c>
      <c r="E18" s="114">
        <v>12.54</v>
      </c>
      <c r="F18" s="114">
        <v>18.39</v>
      </c>
      <c r="G18" s="114">
        <v>12.45</v>
      </c>
      <c r="H18" s="114">
        <v>16.75</v>
      </c>
      <c r="I18" s="114">
        <v>17.13</v>
      </c>
      <c r="J18" s="114">
        <v>17.54</v>
      </c>
      <c r="K18" s="114">
        <v>18.52</v>
      </c>
      <c r="L18" s="114">
        <v>17.61</v>
      </c>
      <c r="M18" s="114">
        <v>15.35</v>
      </c>
      <c r="N18" s="114">
        <v>15.92</v>
      </c>
      <c r="O18" s="114">
        <v>15.92</v>
      </c>
      <c r="P18" s="114">
        <v>15.94</v>
      </c>
      <c r="Q18" s="114">
        <v>15.3</v>
      </c>
      <c r="R18" s="114">
        <v>14.89</v>
      </c>
      <c r="S18" s="114">
        <v>14.65</v>
      </c>
      <c r="T18" s="114">
        <v>14.7</v>
      </c>
      <c r="U18" s="114">
        <v>16.29</v>
      </c>
      <c r="V18" s="114">
        <v>15.82</v>
      </c>
      <c r="W18" s="114">
        <v>15.5</v>
      </c>
      <c r="X18" s="114">
        <v>14.61</v>
      </c>
      <c r="Y18" s="114">
        <v>16.89</v>
      </c>
      <c r="Z18" s="114">
        <v>17.53</v>
      </c>
      <c r="AA18" s="114">
        <v>17.57</v>
      </c>
      <c r="AB18" s="114">
        <v>15.49</v>
      </c>
      <c r="AC18" s="114">
        <v>16.43</v>
      </c>
      <c r="AD18" s="114">
        <v>18.8</v>
      </c>
      <c r="AE18" s="114">
        <v>16.88</v>
      </c>
      <c r="AF18" s="114">
        <v>16.29</v>
      </c>
      <c r="AG18" s="40"/>
    </row>
    <row r="19" spans="1:33" ht="23.25">
      <c r="A19" s="67" t="s">
        <v>28</v>
      </c>
      <c r="B19" s="114">
        <v>-0.09</v>
      </c>
      <c r="C19" s="114">
        <v>-0.16</v>
      </c>
      <c r="D19" s="114">
        <v>0</v>
      </c>
      <c r="E19" s="114">
        <v>0</v>
      </c>
      <c r="F19" s="114">
        <v>0</v>
      </c>
      <c r="G19" s="114">
        <v>-0.18</v>
      </c>
      <c r="H19" s="114">
        <v>-0.33</v>
      </c>
      <c r="I19" s="114">
        <v>-0.28</v>
      </c>
      <c r="J19" s="114">
        <v>-0.11</v>
      </c>
      <c r="K19" s="114">
        <v>-0.16</v>
      </c>
      <c r="L19" s="114">
        <v>-0.09</v>
      </c>
      <c r="M19" s="114">
        <v>-0.12</v>
      </c>
      <c r="N19" s="114">
        <v>-0.2</v>
      </c>
      <c r="O19" s="114">
        <v>-0.29</v>
      </c>
      <c r="P19" s="114">
        <v>-0.17</v>
      </c>
      <c r="Q19" s="114">
        <v>-0.35</v>
      </c>
      <c r="R19" s="114">
        <v>-0.36</v>
      </c>
      <c r="S19" s="114">
        <v>-0.34</v>
      </c>
      <c r="T19" s="114">
        <v>-0.35</v>
      </c>
      <c r="U19" s="114">
        <v>-0.25</v>
      </c>
      <c r="V19" s="114">
        <v>-0.36</v>
      </c>
      <c r="W19" s="114">
        <v>-0.31</v>
      </c>
      <c r="X19" s="114">
        <v>-0.3</v>
      </c>
      <c r="Y19" s="114">
        <v>-0.23</v>
      </c>
      <c r="Z19" s="114">
        <v>-0.36</v>
      </c>
      <c r="AA19" s="114">
        <v>-0.23</v>
      </c>
      <c r="AB19" s="114">
        <v>-0.29</v>
      </c>
      <c r="AC19" s="114">
        <v>-0.31</v>
      </c>
      <c r="AD19" s="114">
        <v>-0.31</v>
      </c>
      <c r="AE19" s="114">
        <v>-0.04</v>
      </c>
      <c r="AF19" s="114">
        <v>-0.07</v>
      </c>
      <c r="AG19" s="40"/>
    </row>
    <row r="20" spans="1:33" ht="23.25">
      <c r="A20" s="59" t="s">
        <v>10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45"/>
    </row>
    <row r="21" spans="1:33" ht="23.25">
      <c r="A21" s="59" t="s">
        <v>25</v>
      </c>
      <c r="B21" s="114">
        <v>49</v>
      </c>
      <c r="C21" s="114">
        <v>64</v>
      </c>
      <c r="D21" s="114">
        <v>61</v>
      </c>
      <c r="E21" s="114">
        <v>61</v>
      </c>
      <c r="F21" s="114">
        <v>55</v>
      </c>
      <c r="G21" s="114">
        <v>56</v>
      </c>
      <c r="H21" s="114">
        <v>52</v>
      </c>
      <c r="I21" s="114">
        <v>50</v>
      </c>
      <c r="J21" s="114">
        <v>55</v>
      </c>
      <c r="K21" s="114">
        <v>55</v>
      </c>
      <c r="L21" s="114">
        <v>55</v>
      </c>
      <c r="M21" s="114">
        <v>56</v>
      </c>
      <c r="N21" s="114">
        <v>46</v>
      </c>
      <c r="O21" s="114">
        <v>44</v>
      </c>
      <c r="P21" s="114">
        <v>49</v>
      </c>
      <c r="Q21" s="114">
        <v>47</v>
      </c>
      <c r="R21" s="114">
        <v>45</v>
      </c>
      <c r="S21" s="114">
        <v>48</v>
      </c>
      <c r="T21" s="114">
        <v>53</v>
      </c>
      <c r="U21" s="114">
        <v>51</v>
      </c>
      <c r="V21" s="114">
        <v>47</v>
      </c>
      <c r="W21" s="114">
        <v>49</v>
      </c>
      <c r="X21" s="114">
        <v>56</v>
      </c>
      <c r="Y21" s="114">
        <v>64</v>
      </c>
      <c r="Z21" s="114">
        <v>58</v>
      </c>
      <c r="AA21" s="114">
        <v>48</v>
      </c>
      <c r="AB21" s="114">
        <v>56</v>
      </c>
      <c r="AC21" s="114">
        <v>50</v>
      </c>
      <c r="AD21" s="114">
        <v>53</v>
      </c>
      <c r="AE21" s="114">
        <v>52</v>
      </c>
      <c r="AF21" s="114">
        <v>55</v>
      </c>
      <c r="AG21" s="40"/>
    </row>
    <row r="22" spans="1:33" ht="23.25">
      <c r="A22" s="59" t="s">
        <v>24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40"/>
    </row>
    <row r="23" spans="1:33" ht="23.25">
      <c r="A23" s="59" t="s">
        <v>26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40"/>
    </row>
    <row r="24" spans="1:33" ht="23.25">
      <c r="A24" s="59" t="s">
        <v>27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40"/>
    </row>
    <row r="25" spans="1:33" ht="23.25">
      <c r="A25" s="59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40"/>
    </row>
    <row r="26" spans="1:33" ht="23.25">
      <c r="A26" s="59" t="s">
        <v>5</v>
      </c>
      <c r="B26" s="114">
        <v>1</v>
      </c>
      <c r="C26" s="114">
        <v>1</v>
      </c>
      <c r="D26" s="114">
        <v>1</v>
      </c>
      <c r="E26" s="114">
        <v>1</v>
      </c>
      <c r="F26" s="114">
        <v>1</v>
      </c>
      <c r="G26" s="114">
        <v>1</v>
      </c>
      <c r="H26" s="114">
        <v>1</v>
      </c>
      <c r="I26" s="114">
        <v>1</v>
      </c>
      <c r="J26" s="114">
        <v>1</v>
      </c>
      <c r="K26" s="114">
        <v>1</v>
      </c>
      <c r="L26" s="114">
        <v>1</v>
      </c>
      <c r="M26" s="114">
        <v>1</v>
      </c>
      <c r="N26" s="114">
        <v>1</v>
      </c>
      <c r="O26" s="114">
        <v>1</v>
      </c>
      <c r="P26" s="114">
        <v>1</v>
      </c>
      <c r="Q26" s="114">
        <v>1</v>
      </c>
      <c r="R26" s="114">
        <v>1</v>
      </c>
      <c r="S26" s="114">
        <v>1</v>
      </c>
      <c r="T26" s="114">
        <v>1</v>
      </c>
      <c r="U26" s="114">
        <v>1</v>
      </c>
      <c r="V26" s="114">
        <v>1</v>
      </c>
      <c r="W26" s="114">
        <v>1</v>
      </c>
      <c r="X26" s="114">
        <v>1</v>
      </c>
      <c r="Y26" s="114">
        <v>1</v>
      </c>
      <c r="Z26" s="114">
        <v>1</v>
      </c>
      <c r="AA26" s="114">
        <v>1</v>
      </c>
      <c r="AB26" s="114">
        <v>1</v>
      </c>
      <c r="AC26" s="114">
        <v>1</v>
      </c>
      <c r="AD26" s="114">
        <v>1</v>
      </c>
      <c r="AE26" s="114">
        <v>1</v>
      </c>
      <c r="AF26" s="114">
        <v>1</v>
      </c>
      <c r="AG26" s="40"/>
    </row>
    <row r="27" spans="1:33" ht="23.25">
      <c r="A27" s="59" t="s">
        <v>11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40"/>
    </row>
    <row r="28" spans="1:33" ht="23.25">
      <c r="A28" s="59" t="s">
        <v>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40"/>
    </row>
    <row r="29" spans="1:36" ht="23.25">
      <c r="A29" s="59"/>
      <c r="B29" s="77">
        <f>SUM(B18,B25,B26,B27,B28,B19)</f>
        <v>17.830000000000002</v>
      </c>
      <c r="C29" s="77">
        <f aca="true" t="shared" si="3" ref="C29:AF29">SUM(C18,C25,C26,C27,C28,C19)</f>
        <v>14.28</v>
      </c>
      <c r="D29" s="77">
        <f t="shared" si="3"/>
        <v>21.99</v>
      </c>
      <c r="E29" s="77">
        <f t="shared" si="3"/>
        <v>13.54</v>
      </c>
      <c r="F29" s="77">
        <f t="shared" si="3"/>
        <v>19.39</v>
      </c>
      <c r="G29" s="77">
        <f t="shared" si="3"/>
        <v>13.27</v>
      </c>
      <c r="H29" s="77">
        <f t="shared" si="3"/>
        <v>17.42</v>
      </c>
      <c r="I29" s="77">
        <f t="shared" si="3"/>
        <v>17.849999999999998</v>
      </c>
      <c r="J29" s="77">
        <f t="shared" si="3"/>
        <v>18.43</v>
      </c>
      <c r="K29" s="77">
        <f t="shared" si="3"/>
        <v>19.36</v>
      </c>
      <c r="L29" s="77">
        <f t="shared" si="3"/>
        <v>18.52</v>
      </c>
      <c r="M29" s="77">
        <f t="shared" si="3"/>
        <v>16.23</v>
      </c>
      <c r="N29" s="77">
        <f t="shared" si="3"/>
        <v>16.720000000000002</v>
      </c>
      <c r="O29" s="77">
        <f t="shared" si="3"/>
        <v>16.630000000000003</v>
      </c>
      <c r="P29" s="77">
        <f t="shared" si="3"/>
        <v>16.769999999999996</v>
      </c>
      <c r="Q29" s="77">
        <f t="shared" si="3"/>
        <v>15.950000000000001</v>
      </c>
      <c r="R29" s="77">
        <f t="shared" si="3"/>
        <v>15.530000000000001</v>
      </c>
      <c r="S29" s="77">
        <f t="shared" si="3"/>
        <v>15.31</v>
      </c>
      <c r="T29" s="77">
        <f t="shared" si="3"/>
        <v>15.35</v>
      </c>
      <c r="U29" s="77">
        <f t="shared" si="3"/>
        <v>17.04</v>
      </c>
      <c r="V29" s="77">
        <f t="shared" si="3"/>
        <v>16.46</v>
      </c>
      <c r="W29" s="77">
        <f t="shared" si="3"/>
        <v>16.19</v>
      </c>
      <c r="X29" s="77">
        <f t="shared" si="3"/>
        <v>15.309999999999999</v>
      </c>
      <c r="Y29" s="77">
        <f t="shared" si="3"/>
        <v>17.66</v>
      </c>
      <c r="Z29" s="77">
        <f t="shared" si="3"/>
        <v>18.17</v>
      </c>
      <c r="AA29" s="77">
        <f t="shared" si="3"/>
        <v>18.34</v>
      </c>
      <c r="AB29" s="77">
        <f t="shared" si="3"/>
        <v>16.200000000000003</v>
      </c>
      <c r="AC29" s="77">
        <f t="shared" si="3"/>
        <v>17.12</v>
      </c>
      <c r="AD29" s="77">
        <f t="shared" si="3"/>
        <v>19.490000000000002</v>
      </c>
      <c r="AE29" s="77">
        <f t="shared" si="3"/>
        <v>17.84</v>
      </c>
      <c r="AF29" s="77">
        <f t="shared" si="3"/>
        <v>17.22</v>
      </c>
      <c r="AG29" s="40">
        <f>AVERAGE(B29:AF29)</f>
        <v>17.013225806451615</v>
      </c>
      <c r="AI29" s="127"/>
      <c r="AJ29" s="109"/>
    </row>
    <row r="30" spans="1:36" ht="23.25">
      <c r="A30" s="58" t="s">
        <v>12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40"/>
      <c r="AI30" s="127"/>
      <c r="AJ30" s="109"/>
    </row>
    <row r="31" spans="1:36" ht="23.25">
      <c r="A31" s="59" t="s">
        <v>13</v>
      </c>
      <c r="B31" s="114">
        <v>2.1</v>
      </c>
      <c r="C31" s="114">
        <v>2</v>
      </c>
      <c r="D31" s="114">
        <v>2.6</v>
      </c>
      <c r="E31" s="114">
        <v>2.3</v>
      </c>
      <c r="F31" s="114">
        <v>2.7</v>
      </c>
      <c r="G31" s="114">
        <v>1.9</v>
      </c>
      <c r="H31" s="114">
        <v>2.6</v>
      </c>
      <c r="I31" s="114">
        <v>1.7</v>
      </c>
      <c r="J31" s="114">
        <v>2.5</v>
      </c>
      <c r="K31" s="114">
        <v>2.4</v>
      </c>
      <c r="L31" s="114">
        <v>2.5</v>
      </c>
      <c r="M31" s="114">
        <v>2.6</v>
      </c>
      <c r="N31" s="114">
        <v>2.4</v>
      </c>
      <c r="O31" s="114">
        <v>2.4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2.1</v>
      </c>
      <c r="X31" s="114">
        <v>2.6</v>
      </c>
      <c r="Y31" s="114">
        <v>2.6</v>
      </c>
      <c r="Z31" s="114">
        <v>2.1</v>
      </c>
      <c r="AA31" s="114">
        <v>2.5</v>
      </c>
      <c r="AB31" s="114">
        <v>2.3</v>
      </c>
      <c r="AC31" s="114">
        <v>2.7</v>
      </c>
      <c r="AD31" s="114">
        <v>2.5</v>
      </c>
      <c r="AE31" s="114">
        <v>2.1</v>
      </c>
      <c r="AF31" s="114">
        <v>2.7</v>
      </c>
      <c r="AG31" s="40"/>
      <c r="AI31" s="127"/>
      <c r="AJ31" s="109"/>
    </row>
    <row r="32" spans="1:36" ht="23.25">
      <c r="A32" s="59" t="s">
        <v>31</v>
      </c>
      <c r="B32" s="114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1.8</v>
      </c>
      <c r="Q32" s="114">
        <v>2.5</v>
      </c>
      <c r="R32" s="114">
        <v>2.4</v>
      </c>
      <c r="S32" s="114">
        <v>2.8</v>
      </c>
      <c r="T32" s="114">
        <v>2.2</v>
      </c>
      <c r="U32" s="114">
        <v>1.9</v>
      </c>
      <c r="V32" s="114">
        <v>2.4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40"/>
      <c r="AI32" s="127"/>
      <c r="AJ32" s="109"/>
    </row>
    <row r="33" spans="1:36" ht="23.25">
      <c r="A33" s="59" t="s">
        <v>4</v>
      </c>
      <c r="B33" s="114">
        <v>1.3</v>
      </c>
      <c r="C33" s="114">
        <v>1.3</v>
      </c>
      <c r="D33" s="114">
        <v>1.3</v>
      </c>
      <c r="E33" s="114">
        <v>1.3</v>
      </c>
      <c r="F33" s="114">
        <v>1.3</v>
      </c>
      <c r="G33" s="114">
        <v>1.3</v>
      </c>
      <c r="H33" s="114">
        <v>1.3</v>
      </c>
      <c r="I33" s="114">
        <v>1.3</v>
      </c>
      <c r="J33" s="114">
        <v>1.3</v>
      </c>
      <c r="K33" s="114">
        <v>1.3</v>
      </c>
      <c r="L33" s="114">
        <v>1.3</v>
      </c>
      <c r="M33" s="114">
        <v>1.3</v>
      </c>
      <c r="N33" s="114">
        <v>1.3</v>
      </c>
      <c r="O33" s="114">
        <v>1.3</v>
      </c>
      <c r="P33" s="114">
        <v>1.3</v>
      </c>
      <c r="Q33" s="114">
        <v>1.3</v>
      </c>
      <c r="R33" s="114">
        <v>1.3</v>
      </c>
      <c r="S33" s="114">
        <v>1.3</v>
      </c>
      <c r="T33" s="114">
        <v>1.3</v>
      </c>
      <c r="U33" s="114">
        <v>1.3</v>
      </c>
      <c r="V33" s="114">
        <v>1.3</v>
      </c>
      <c r="W33" s="114">
        <v>1.3</v>
      </c>
      <c r="X33" s="114">
        <v>1.3</v>
      </c>
      <c r="Y33" s="114">
        <v>1.3</v>
      </c>
      <c r="Z33" s="114">
        <v>1.3</v>
      </c>
      <c r="AA33" s="114">
        <v>1.3</v>
      </c>
      <c r="AB33" s="114">
        <v>1.3</v>
      </c>
      <c r="AC33" s="114">
        <v>1.3</v>
      </c>
      <c r="AD33" s="114">
        <v>1.3</v>
      </c>
      <c r="AE33" s="114">
        <v>1.3</v>
      </c>
      <c r="AF33" s="114">
        <v>1.3</v>
      </c>
      <c r="AG33" s="40"/>
      <c r="AI33" s="127"/>
      <c r="AJ33" s="109"/>
    </row>
    <row r="34" spans="1:33" ht="23.25">
      <c r="A34" s="59" t="s">
        <v>14</v>
      </c>
      <c r="B34" s="114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40"/>
    </row>
    <row r="35" spans="1:33" ht="23.25">
      <c r="A35" s="59" t="s">
        <v>11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4">
        <v>0</v>
      </c>
      <c r="AG35" s="40"/>
    </row>
    <row r="36" spans="1:33" ht="23.25">
      <c r="A36" s="59"/>
      <c r="B36" s="77">
        <f aca="true" t="shared" si="4" ref="B36:AF36">SUM(B31:B35)</f>
        <v>3.4000000000000004</v>
      </c>
      <c r="C36" s="77">
        <f t="shared" si="4"/>
        <v>3.3</v>
      </c>
      <c r="D36" s="77">
        <f t="shared" si="4"/>
        <v>3.9000000000000004</v>
      </c>
      <c r="E36" s="77">
        <f t="shared" si="4"/>
        <v>3.5999999999999996</v>
      </c>
      <c r="F36" s="77">
        <f t="shared" si="4"/>
        <v>4</v>
      </c>
      <c r="G36" s="77">
        <f t="shared" si="4"/>
        <v>3.2</v>
      </c>
      <c r="H36" s="77">
        <f t="shared" si="4"/>
        <v>3.9000000000000004</v>
      </c>
      <c r="I36" s="77">
        <f t="shared" si="4"/>
        <v>3</v>
      </c>
      <c r="J36" s="77">
        <f t="shared" si="4"/>
        <v>3.8</v>
      </c>
      <c r="K36" s="77">
        <f t="shared" si="4"/>
        <v>3.7</v>
      </c>
      <c r="L36" s="77">
        <f t="shared" si="4"/>
        <v>3.8</v>
      </c>
      <c r="M36" s="77">
        <f t="shared" si="4"/>
        <v>3.9000000000000004</v>
      </c>
      <c r="N36" s="77">
        <f t="shared" si="4"/>
        <v>3.7</v>
      </c>
      <c r="O36" s="77">
        <f t="shared" si="4"/>
        <v>3.7</v>
      </c>
      <c r="P36" s="77">
        <f t="shared" si="4"/>
        <v>3.1</v>
      </c>
      <c r="Q36" s="77">
        <f t="shared" si="4"/>
        <v>3.8</v>
      </c>
      <c r="R36" s="77">
        <f t="shared" si="4"/>
        <v>3.7</v>
      </c>
      <c r="S36" s="77">
        <f t="shared" si="4"/>
        <v>4.1</v>
      </c>
      <c r="T36" s="77">
        <f t="shared" si="4"/>
        <v>3.5</v>
      </c>
      <c r="U36" s="77">
        <f t="shared" si="4"/>
        <v>3.2</v>
      </c>
      <c r="V36" s="77">
        <f t="shared" si="4"/>
        <v>3.7</v>
      </c>
      <c r="W36" s="77">
        <f t="shared" si="4"/>
        <v>3.4000000000000004</v>
      </c>
      <c r="X36" s="77">
        <f t="shared" si="4"/>
        <v>3.9000000000000004</v>
      </c>
      <c r="Y36" s="77">
        <f t="shared" si="4"/>
        <v>3.9000000000000004</v>
      </c>
      <c r="Z36" s="77">
        <f t="shared" si="4"/>
        <v>3.4000000000000004</v>
      </c>
      <c r="AA36" s="77">
        <f t="shared" si="4"/>
        <v>3.8</v>
      </c>
      <c r="AB36" s="77">
        <f t="shared" si="4"/>
        <v>3.5999999999999996</v>
      </c>
      <c r="AC36" s="77">
        <f t="shared" si="4"/>
        <v>4</v>
      </c>
      <c r="AD36" s="77">
        <f t="shared" si="4"/>
        <v>3.8</v>
      </c>
      <c r="AE36" s="77">
        <f t="shared" si="4"/>
        <v>3.4000000000000004</v>
      </c>
      <c r="AF36" s="77">
        <f t="shared" si="4"/>
        <v>4</v>
      </c>
      <c r="AG36" s="40">
        <f>AVERAGE(B36:AF36)</f>
        <v>3.6516129032258076</v>
      </c>
    </row>
    <row r="37" spans="1:33" ht="23.25">
      <c r="A37" s="58" t="s">
        <v>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40"/>
    </row>
    <row r="38" spans="1:33" ht="23.25">
      <c r="A38" s="59" t="s">
        <v>4</v>
      </c>
      <c r="B38" s="150">
        <v>0.3061</v>
      </c>
      <c r="C38" s="150">
        <v>0.3144</v>
      </c>
      <c r="D38" s="150">
        <v>0.4771</v>
      </c>
      <c r="E38" s="150">
        <v>0.5177</v>
      </c>
      <c r="F38" s="150">
        <v>0.4705</v>
      </c>
      <c r="G38" s="150">
        <v>0.445</v>
      </c>
      <c r="H38" s="150">
        <v>0.4326</v>
      </c>
      <c r="I38" s="150">
        <v>0.3507</v>
      </c>
      <c r="J38" s="150">
        <v>0.3592</v>
      </c>
      <c r="K38" s="150">
        <v>0.5415</v>
      </c>
      <c r="L38" s="150">
        <v>0.5205</v>
      </c>
      <c r="M38" s="150">
        <v>0.5142</v>
      </c>
      <c r="N38" s="150">
        <v>0.4623</v>
      </c>
      <c r="O38" s="150">
        <v>0.3998</v>
      </c>
      <c r="P38" s="150">
        <v>0.3518</v>
      </c>
      <c r="Q38" s="150">
        <v>0.3258</v>
      </c>
      <c r="R38" s="150">
        <v>0.4317</v>
      </c>
      <c r="S38" s="150">
        <v>0.5419</v>
      </c>
      <c r="T38" s="150">
        <v>0.5569</v>
      </c>
      <c r="U38" s="150">
        <v>0.42</v>
      </c>
      <c r="V38" s="150">
        <v>0.3268</v>
      </c>
      <c r="W38" s="150">
        <v>0.3623</v>
      </c>
      <c r="X38" s="150">
        <v>0.4507</v>
      </c>
      <c r="Y38" s="150">
        <v>0.5278</v>
      </c>
      <c r="Z38" s="150">
        <v>0.5055</v>
      </c>
      <c r="AA38" s="150">
        <v>0.5408</v>
      </c>
      <c r="AB38" s="150">
        <v>0.4939</v>
      </c>
      <c r="AC38" s="150">
        <v>0.4935</v>
      </c>
      <c r="AD38" s="150">
        <v>0.412</v>
      </c>
      <c r="AE38" s="150">
        <v>0.3295</v>
      </c>
      <c r="AF38" s="150">
        <v>0.3655</v>
      </c>
      <c r="AG38" s="40">
        <f>AVERAGE(B38:AF38)</f>
        <v>0.43703225806451607</v>
      </c>
    </row>
    <row r="39" spans="1:33" ht="20.25">
      <c r="A39" s="59" t="s">
        <v>16</v>
      </c>
      <c r="B39" s="77">
        <f aca="true" t="shared" si="5" ref="B39:AF39">SUM(B38,B36,B29,B16,B9)</f>
        <v>57.80409999999999</v>
      </c>
      <c r="C39" s="77">
        <f t="shared" si="5"/>
        <v>57.2274</v>
      </c>
      <c r="D39" s="77">
        <f t="shared" si="5"/>
        <v>63.676100000000005</v>
      </c>
      <c r="E39" s="77">
        <f t="shared" si="5"/>
        <v>51.7217</v>
      </c>
      <c r="F39" s="77">
        <f t="shared" si="5"/>
        <v>57.230500000000006</v>
      </c>
      <c r="G39" s="77">
        <f t="shared" si="5"/>
        <v>56.729</v>
      </c>
      <c r="H39" s="77">
        <f t="shared" si="5"/>
        <v>56.251599999999996</v>
      </c>
      <c r="I39" s="77">
        <f t="shared" si="5"/>
        <v>55.4437</v>
      </c>
      <c r="J39" s="77">
        <f t="shared" si="5"/>
        <v>59.685199999999995</v>
      </c>
      <c r="K39" s="77">
        <f t="shared" si="5"/>
        <v>59.665499999999994</v>
      </c>
      <c r="L39" s="77">
        <f t="shared" si="5"/>
        <v>58.3955</v>
      </c>
      <c r="M39" s="77">
        <f t="shared" si="5"/>
        <v>56.3032</v>
      </c>
      <c r="N39" s="77">
        <f t="shared" si="5"/>
        <v>56.53530000000001</v>
      </c>
      <c r="O39" s="77">
        <f t="shared" si="5"/>
        <v>56.4328</v>
      </c>
      <c r="P39" s="77">
        <f t="shared" si="5"/>
        <v>56.73279999999999</v>
      </c>
      <c r="Q39" s="77">
        <f t="shared" si="5"/>
        <v>52.550799999999995</v>
      </c>
      <c r="R39" s="77">
        <f t="shared" si="5"/>
        <v>52.761700000000005</v>
      </c>
      <c r="S39" s="77">
        <f t="shared" si="5"/>
        <v>55.9609</v>
      </c>
      <c r="T39" s="77">
        <f t="shared" si="5"/>
        <v>54.462900000000005</v>
      </c>
      <c r="U39" s="77">
        <f t="shared" si="5"/>
        <v>52.181</v>
      </c>
      <c r="V39" s="77">
        <f t="shared" si="5"/>
        <v>56.5458</v>
      </c>
      <c r="W39" s="77">
        <f t="shared" si="5"/>
        <v>53.6143</v>
      </c>
      <c r="X39" s="77">
        <f t="shared" si="5"/>
        <v>55.4747</v>
      </c>
      <c r="Y39" s="77">
        <f t="shared" si="5"/>
        <v>58.0958</v>
      </c>
      <c r="Z39" s="77">
        <f t="shared" si="5"/>
        <v>60.7655</v>
      </c>
      <c r="AA39" s="77">
        <f t="shared" si="5"/>
        <v>60.0868</v>
      </c>
      <c r="AB39" s="77">
        <f t="shared" si="5"/>
        <v>57.92490000000001</v>
      </c>
      <c r="AC39" s="77">
        <f t="shared" si="5"/>
        <v>60.9635</v>
      </c>
      <c r="AD39" s="77">
        <f t="shared" si="5"/>
        <v>62.727999999999994</v>
      </c>
      <c r="AE39" s="77">
        <f t="shared" si="5"/>
        <v>62.0955</v>
      </c>
      <c r="AF39" s="77">
        <f t="shared" si="5"/>
        <v>61.5025</v>
      </c>
      <c r="AG39" s="77">
        <f>AVERAGE(B39:AF39)</f>
        <v>57.34029032258065</v>
      </c>
    </row>
    <row r="40" spans="1:33" ht="23.25">
      <c r="A40" s="59" t="s">
        <v>17</v>
      </c>
      <c r="B40" s="114">
        <f aca="true" t="shared" si="6" ref="B40:AF40">-SUM(B14+B15+B27+B28+B34+B35)</f>
        <v>0</v>
      </c>
      <c r="C40" s="114">
        <f t="shared" si="6"/>
        <v>0</v>
      </c>
      <c r="D40" s="114">
        <f t="shared" si="6"/>
        <v>0</v>
      </c>
      <c r="E40" s="114">
        <f t="shared" si="6"/>
        <v>0</v>
      </c>
      <c r="F40" s="114">
        <f t="shared" si="6"/>
        <v>0</v>
      </c>
      <c r="G40" s="114">
        <f t="shared" si="6"/>
        <v>0</v>
      </c>
      <c r="H40" s="114">
        <f t="shared" si="6"/>
        <v>0</v>
      </c>
      <c r="I40" s="114">
        <f t="shared" si="6"/>
        <v>0</v>
      </c>
      <c r="J40" s="114">
        <f t="shared" si="6"/>
        <v>0</v>
      </c>
      <c r="K40" s="114">
        <f t="shared" si="6"/>
        <v>0</v>
      </c>
      <c r="L40" s="114">
        <f t="shared" si="6"/>
        <v>0</v>
      </c>
      <c r="M40" s="114">
        <f t="shared" si="6"/>
        <v>0</v>
      </c>
      <c r="N40" s="114">
        <f t="shared" si="6"/>
        <v>0</v>
      </c>
      <c r="O40" s="114">
        <f t="shared" si="6"/>
        <v>0</v>
      </c>
      <c r="P40" s="114">
        <f t="shared" si="6"/>
        <v>0</v>
      </c>
      <c r="Q40" s="114">
        <f t="shared" si="6"/>
        <v>0</v>
      </c>
      <c r="R40" s="114">
        <f t="shared" si="6"/>
        <v>0</v>
      </c>
      <c r="S40" s="114">
        <f t="shared" si="6"/>
        <v>0</v>
      </c>
      <c r="T40" s="114">
        <f t="shared" si="6"/>
        <v>0</v>
      </c>
      <c r="U40" s="114">
        <f t="shared" si="6"/>
        <v>0</v>
      </c>
      <c r="V40" s="114">
        <f t="shared" si="6"/>
        <v>0</v>
      </c>
      <c r="W40" s="114">
        <f t="shared" si="6"/>
        <v>0</v>
      </c>
      <c r="X40" s="114">
        <f t="shared" si="6"/>
        <v>0</v>
      </c>
      <c r="Y40" s="114">
        <f t="shared" si="6"/>
        <v>0</v>
      </c>
      <c r="Z40" s="114">
        <f t="shared" si="6"/>
        <v>0</v>
      </c>
      <c r="AA40" s="114">
        <f t="shared" si="6"/>
        <v>0</v>
      </c>
      <c r="AB40" s="114">
        <f t="shared" si="6"/>
        <v>0</v>
      </c>
      <c r="AC40" s="114">
        <f t="shared" si="6"/>
        <v>0</v>
      </c>
      <c r="AD40" s="114">
        <f t="shared" si="6"/>
        <v>0</v>
      </c>
      <c r="AE40" s="114">
        <f t="shared" si="6"/>
        <v>0</v>
      </c>
      <c r="AF40" s="114">
        <f t="shared" si="6"/>
        <v>0</v>
      </c>
      <c r="AG40" s="40"/>
    </row>
    <row r="41" spans="1:33" ht="23.25">
      <c r="A41" s="58" t="s">
        <v>22</v>
      </c>
      <c r="B41" s="77">
        <f aca="true" t="shared" si="7" ref="B41:AF41">SUM(B39:B40)</f>
        <v>57.80409999999999</v>
      </c>
      <c r="C41" s="77">
        <f t="shared" si="7"/>
        <v>57.2274</v>
      </c>
      <c r="D41" s="77">
        <f t="shared" si="7"/>
        <v>63.676100000000005</v>
      </c>
      <c r="E41" s="77">
        <f t="shared" si="7"/>
        <v>51.7217</v>
      </c>
      <c r="F41" s="77">
        <f t="shared" si="7"/>
        <v>57.230500000000006</v>
      </c>
      <c r="G41" s="77">
        <f t="shared" si="7"/>
        <v>56.729</v>
      </c>
      <c r="H41" s="77">
        <f t="shared" si="7"/>
        <v>56.251599999999996</v>
      </c>
      <c r="I41" s="77">
        <f t="shared" si="7"/>
        <v>55.4437</v>
      </c>
      <c r="J41" s="77">
        <f t="shared" si="7"/>
        <v>59.685199999999995</v>
      </c>
      <c r="K41" s="77">
        <f t="shared" si="7"/>
        <v>59.665499999999994</v>
      </c>
      <c r="L41" s="77">
        <f t="shared" si="7"/>
        <v>58.3955</v>
      </c>
      <c r="M41" s="77">
        <f t="shared" si="7"/>
        <v>56.3032</v>
      </c>
      <c r="N41" s="77">
        <f t="shared" si="7"/>
        <v>56.53530000000001</v>
      </c>
      <c r="O41" s="77">
        <f t="shared" si="7"/>
        <v>56.4328</v>
      </c>
      <c r="P41" s="77">
        <f t="shared" si="7"/>
        <v>56.73279999999999</v>
      </c>
      <c r="Q41" s="77">
        <f t="shared" si="7"/>
        <v>52.550799999999995</v>
      </c>
      <c r="R41" s="77">
        <f t="shared" si="7"/>
        <v>52.761700000000005</v>
      </c>
      <c r="S41" s="77">
        <f t="shared" si="7"/>
        <v>55.9609</v>
      </c>
      <c r="T41" s="77">
        <f t="shared" si="7"/>
        <v>54.462900000000005</v>
      </c>
      <c r="U41" s="77">
        <f t="shared" si="7"/>
        <v>52.181</v>
      </c>
      <c r="V41" s="77">
        <f t="shared" si="7"/>
        <v>56.5458</v>
      </c>
      <c r="W41" s="77">
        <f t="shared" si="7"/>
        <v>53.6143</v>
      </c>
      <c r="X41" s="77">
        <f t="shared" si="7"/>
        <v>55.4747</v>
      </c>
      <c r="Y41" s="77">
        <f t="shared" si="7"/>
        <v>58.0958</v>
      </c>
      <c r="Z41" s="77">
        <f t="shared" si="7"/>
        <v>60.7655</v>
      </c>
      <c r="AA41" s="77">
        <f t="shared" si="7"/>
        <v>60.0868</v>
      </c>
      <c r="AB41" s="77">
        <f t="shared" si="7"/>
        <v>57.92490000000001</v>
      </c>
      <c r="AC41" s="77">
        <f t="shared" si="7"/>
        <v>60.9635</v>
      </c>
      <c r="AD41" s="77">
        <f t="shared" si="7"/>
        <v>62.727999999999994</v>
      </c>
      <c r="AE41" s="77">
        <f t="shared" si="7"/>
        <v>62.0955</v>
      </c>
      <c r="AF41" s="77">
        <f t="shared" si="7"/>
        <v>61.5025</v>
      </c>
      <c r="AG41" s="40">
        <f>AVERAGE(B41:AF41)</f>
        <v>57.34029032258065</v>
      </c>
    </row>
    <row r="42" spans="1:33" ht="23.25">
      <c r="A42" s="58"/>
      <c r="B42" s="26"/>
      <c r="C42" s="60"/>
      <c r="D42" s="60"/>
      <c r="E42" s="60"/>
      <c r="F42" s="60"/>
      <c r="G42" s="60"/>
      <c r="H42" s="67"/>
      <c r="I42" s="68"/>
      <c r="J42" s="68"/>
      <c r="K42" s="68"/>
      <c r="L42" s="68"/>
      <c r="M42" s="68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5"/>
    </row>
    <row r="43" spans="1:33" ht="23.25">
      <c r="A43" s="59" t="s">
        <v>20</v>
      </c>
      <c r="B43" s="59"/>
      <c r="C43" s="59"/>
      <c r="D43" s="59"/>
      <c r="E43" s="59"/>
      <c r="F43" s="59"/>
      <c r="G43" s="59"/>
      <c r="H43" s="59"/>
      <c r="I43" s="70"/>
      <c r="J43" s="70"/>
      <c r="K43" s="70"/>
      <c r="L43" s="70"/>
      <c r="M43" s="70"/>
      <c r="N43" s="70"/>
      <c r="O43" s="70"/>
      <c r="P43" s="70"/>
      <c r="Q43" s="67"/>
      <c r="R43" s="67"/>
      <c r="S43" s="59"/>
      <c r="T43" s="59"/>
      <c r="U43" s="59"/>
      <c r="V43" s="59"/>
      <c r="W43" s="59"/>
      <c r="X43" s="59"/>
      <c r="Y43" s="59"/>
      <c r="Z43" s="70"/>
      <c r="AA43" s="70"/>
      <c r="AB43" s="70"/>
      <c r="AC43" s="70"/>
      <c r="AD43" s="70"/>
      <c r="AE43" s="70"/>
      <c r="AF43" s="70"/>
      <c r="AG43" s="72"/>
    </row>
  </sheetData>
  <sheetProtection/>
  <printOptions/>
  <pageMargins left="0.2" right="0.2" top="0.5" bottom="0.31" header="0.5" footer="0.5"/>
  <pageSetup horizontalDpi="300" verticalDpi="300" orientation="landscape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47" sqref="AB47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1" width="8.88671875" style="15" customWidth="1"/>
    <col min="32" max="32" width="8.88671875" style="37" customWidth="1"/>
    <col min="33" max="16384" width="8.88671875" style="15" customWidth="1"/>
  </cols>
  <sheetData>
    <row r="1" spans="1:32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4"/>
    </row>
    <row r="2" spans="1:32" ht="23.25">
      <c r="A2" s="1">
        <v>40695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4"/>
    </row>
    <row r="3" spans="1:32" ht="23.25">
      <c r="A3" s="3" t="s">
        <v>21</v>
      </c>
      <c r="Z3" s="4"/>
      <c r="AA3" s="3"/>
      <c r="AB3" s="4"/>
      <c r="AC3" s="4"/>
      <c r="AD3" s="4"/>
      <c r="AE3" s="4"/>
      <c r="AF3" s="38"/>
    </row>
    <row r="4" spans="1:35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8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31" t="s">
        <v>33</v>
      </c>
    </row>
    <row r="6" spans="1:32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8" t="s">
        <v>1</v>
      </c>
      <c r="B7" s="45">
        <v>2.789</v>
      </c>
      <c r="C7" s="45">
        <v>2.871</v>
      </c>
      <c r="D7" s="45">
        <v>3.122</v>
      </c>
      <c r="E7" s="45">
        <v>2.865</v>
      </c>
      <c r="F7" s="45">
        <v>2.203</v>
      </c>
      <c r="G7" s="45">
        <v>4.488</v>
      </c>
      <c r="H7" s="45">
        <v>4.845</v>
      </c>
      <c r="I7" s="45">
        <v>3.233</v>
      </c>
      <c r="J7" s="45">
        <v>3.13</v>
      </c>
      <c r="K7" s="45">
        <v>3.4</v>
      </c>
      <c r="L7" s="45">
        <v>2.968</v>
      </c>
      <c r="M7" s="45">
        <v>2.762</v>
      </c>
      <c r="N7" s="45">
        <v>3.083</v>
      </c>
      <c r="O7" s="45">
        <v>3.059</v>
      </c>
      <c r="P7" s="45">
        <v>3.031</v>
      </c>
      <c r="Q7" s="45">
        <v>3.226</v>
      </c>
      <c r="R7" s="45">
        <v>3.268</v>
      </c>
      <c r="S7" s="45">
        <v>3.102</v>
      </c>
      <c r="T7" s="45">
        <v>2.916</v>
      </c>
      <c r="U7" s="45">
        <v>3.155</v>
      </c>
      <c r="V7" s="45">
        <v>3.258</v>
      </c>
      <c r="W7" s="45">
        <v>3.22</v>
      </c>
      <c r="X7" s="45">
        <v>3.134</v>
      </c>
      <c r="Y7" s="45">
        <v>3.533</v>
      </c>
      <c r="Z7" s="45">
        <v>3.158</v>
      </c>
      <c r="AA7" s="45">
        <v>3.339</v>
      </c>
      <c r="AB7" s="45">
        <v>3.432</v>
      </c>
      <c r="AC7" s="45">
        <v>3.339</v>
      </c>
      <c r="AD7" s="45">
        <v>3.391</v>
      </c>
      <c r="AE7" s="45">
        <v>3.294</v>
      </c>
      <c r="AF7" s="45"/>
    </row>
    <row r="8" spans="1:32" ht="23.25">
      <c r="A8" s="8" t="s">
        <v>2</v>
      </c>
      <c r="B8" s="45">
        <v>16.5</v>
      </c>
      <c r="C8" s="45">
        <v>17</v>
      </c>
      <c r="D8" s="45">
        <v>16.4</v>
      </c>
      <c r="E8" s="45">
        <v>16.2</v>
      </c>
      <c r="F8" s="45">
        <v>17.3</v>
      </c>
      <c r="G8" s="45">
        <v>15.4</v>
      </c>
      <c r="H8" s="45">
        <v>15.5</v>
      </c>
      <c r="I8" s="45">
        <v>19.8</v>
      </c>
      <c r="J8" s="45">
        <v>18.8</v>
      </c>
      <c r="K8" s="45">
        <v>16.8</v>
      </c>
      <c r="L8" s="45">
        <v>16.2</v>
      </c>
      <c r="M8" s="45">
        <v>15.4</v>
      </c>
      <c r="N8" s="45">
        <v>15.9</v>
      </c>
      <c r="O8" s="45">
        <v>14.4</v>
      </c>
      <c r="P8" s="45">
        <v>14.7</v>
      </c>
      <c r="Q8" s="45">
        <v>16.5</v>
      </c>
      <c r="R8" s="45">
        <v>14.7</v>
      </c>
      <c r="S8" s="45">
        <v>15</v>
      </c>
      <c r="T8" s="45">
        <v>15.4</v>
      </c>
      <c r="U8" s="45">
        <v>14.8</v>
      </c>
      <c r="V8" s="45">
        <v>17.1</v>
      </c>
      <c r="W8" s="45">
        <v>13.2</v>
      </c>
      <c r="X8" s="45">
        <v>14.5</v>
      </c>
      <c r="Y8" s="45">
        <v>15.1</v>
      </c>
      <c r="Z8" s="45">
        <v>15.3</v>
      </c>
      <c r="AA8" s="45">
        <v>14.5</v>
      </c>
      <c r="AB8" s="45">
        <v>15.1</v>
      </c>
      <c r="AC8" s="45">
        <v>15.1</v>
      </c>
      <c r="AD8" s="45">
        <v>14.8</v>
      </c>
      <c r="AE8" s="45">
        <v>15.3</v>
      </c>
      <c r="AF8" s="45"/>
    </row>
    <row r="9" spans="1:32" ht="23.25">
      <c r="A9" s="8"/>
      <c r="B9" s="77">
        <f aca="true" t="shared" si="0" ref="B9:AE9">SUM(B7:B8)</f>
        <v>19.289</v>
      </c>
      <c r="C9" s="77">
        <f t="shared" si="0"/>
        <v>19.871</v>
      </c>
      <c r="D9" s="77">
        <f t="shared" si="0"/>
        <v>19.522</v>
      </c>
      <c r="E9" s="77">
        <f t="shared" si="0"/>
        <v>19.064999999999998</v>
      </c>
      <c r="F9" s="77">
        <f t="shared" si="0"/>
        <v>19.503</v>
      </c>
      <c r="G9" s="77">
        <f t="shared" si="0"/>
        <v>19.888</v>
      </c>
      <c r="H9" s="77">
        <f t="shared" si="0"/>
        <v>20.345</v>
      </c>
      <c r="I9" s="77">
        <f t="shared" si="0"/>
        <v>23.033</v>
      </c>
      <c r="J9" s="77">
        <f t="shared" si="0"/>
        <v>21.93</v>
      </c>
      <c r="K9" s="77">
        <f t="shared" si="0"/>
        <v>20.2</v>
      </c>
      <c r="L9" s="77">
        <f t="shared" si="0"/>
        <v>19.168</v>
      </c>
      <c r="M9" s="77">
        <f t="shared" si="0"/>
        <v>18.162</v>
      </c>
      <c r="N9" s="77">
        <f t="shared" si="0"/>
        <v>18.983</v>
      </c>
      <c r="O9" s="77">
        <f t="shared" si="0"/>
        <v>17.459</v>
      </c>
      <c r="P9" s="77">
        <f t="shared" si="0"/>
        <v>17.730999999999998</v>
      </c>
      <c r="Q9" s="77">
        <f t="shared" si="0"/>
        <v>19.726</v>
      </c>
      <c r="R9" s="77">
        <f t="shared" si="0"/>
        <v>17.968</v>
      </c>
      <c r="S9" s="77">
        <f t="shared" si="0"/>
        <v>18.102</v>
      </c>
      <c r="T9" s="77">
        <f t="shared" si="0"/>
        <v>18.316</v>
      </c>
      <c r="U9" s="77">
        <f t="shared" si="0"/>
        <v>17.955000000000002</v>
      </c>
      <c r="V9" s="77">
        <f t="shared" si="0"/>
        <v>20.358</v>
      </c>
      <c r="W9" s="77">
        <f t="shared" si="0"/>
        <v>16.419999999999998</v>
      </c>
      <c r="X9" s="77">
        <f t="shared" si="0"/>
        <v>17.634</v>
      </c>
      <c r="Y9" s="77">
        <f t="shared" si="0"/>
        <v>18.633</v>
      </c>
      <c r="Z9" s="77">
        <f t="shared" si="0"/>
        <v>18.458000000000002</v>
      </c>
      <c r="AA9" s="77">
        <f t="shared" si="0"/>
        <v>17.839</v>
      </c>
      <c r="AB9" s="77">
        <f t="shared" si="0"/>
        <v>18.532</v>
      </c>
      <c r="AC9" s="77">
        <f t="shared" si="0"/>
        <v>18.439</v>
      </c>
      <c r="AD9" s="77">
        <f t="shared" si="0"/>
        <v>18.191000000000003</v>
      </c>
      <c r="AE9" s="77">
        <f t="shared" si="0"/>
        <v>18.594</v>
      </c>
      <c r="AF9" s="40">
        <f>AVERAGE(B9:AE9)</f>
        <v>18.977133333333335</v>
      </c>
    </row>
    <row r="10" spans="1:32" ht="23.25">
      <c r="A10" s="9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45"/>
    </row>
    <row r="11" spans="1:32" ht="23.25">
      <c r="A11" s="8" t="s">
        <v>19</v>
      </c>
      <c r="B11" s="45">
        <v>16.239</v>
      </c>
      <c r="C11" s="45">
        <v>15.783000000000001</v>
      </c>
      <c r="D11" s="45">
        <v>15.753</v>
      </c>
      <c r="E11" s="45">
        <v>16.333</v>
      </c>
      <c r="F11" s="45">
        <v>16.382</v>
      </c>
      <c r="G11" s="151">
        <v>16.366999999999997</v>
      </c>
      <c r="H11" s="151">
        <v>16.201999999999998</v>
      </c>
      <c r="I11" s="151">
        <v>16.862000000000002</v>
      </c>
      <c r="J11" s="151">
        <v>16.208</v>
      </c>
      <c r="K11" s="151">
        <v>15.840000000000002</v>
      </c>
      <c r="L11" s="45">
        <v>15.82</v>
      </c>
      <c r="M11" s="45">
        <v>14.979999999999999</v>
      </c>
      <c r="N11" s="45">
        <v>13.940000000000001</v>
      </c>
      <c r="O11" s="45">
        <v>15.834</v>
      </c>
      <c r="P11" s="45">
        <v>14.818999999999999</v>
      </c>
      <c r="Q11" s="45">
        <v>15.835</v>
      </c>
      <c r="R11" s="45">
        <v>15.293</v>
      </c>
      <c r="S11" s="145">
        <v>15.567</v>
      </c>
      <c r="T11" s="145">
        <v>15.565</v>
      </c>
      <c r="U11" s="145">
        <v>10.101</v>
      </c>
      <c r="V11" s="145">
        <v>15.736</v>
      </c>
      <c r="W11" s="145">
        <v>15.378</v>
      </c>
      <c r="X11" s="145">
        <v>16.245</v>
      </c>
      <c r="Y11" s="145">
        <v>15.062999999999999</v>
      </c>
      <c r="Z11" s="145">
        <v>16.892</v>
      </c>
      <c r="AA11" s="145">
        <v>15.617</v>
      </c>
      <c r="AB11" s="145">
        <v>16.659</v>
      </c>
      <c r="AC11" s="145">
        <v>16.267</v>
      </c>
      <c r="AD11" s="45">
        <v>16.34</v>
      </c>
      <c r="AE11" s="145">
        <v>15.991999999999999</v>
      </c>
      <c r="AF11" s="45"/>
    </row>
    <row r="12" spans="1:32" ht="23.25">
      <c r="A12" s="7" t="s">
        <v>28</v>
      </c>
      <c r="B12" s="45">
        <v>0.927</v>
      </c>
      <c r="C12" s="45">
        <v>0.927</v>
      </c>
      <c r="D12" s="45">
        <v>0.928</v>
      </c>
      <c r="E12" s="45">
        <v>0.934</v>
      </c>
      <c r="F12" s="45">
        <v>0.929</v>
      </c>
      <c r="G12" s="151">
        <v>0.946</v>
      </c>
      <c r="H12" s="151">
        <v>0.939</v>
      </c>
      <c r="I12" s="151">
        <v>1.354</v>
      </c>
      <c r="J12" s="151">
        <v>0.856</v>
      </c>
      <c r="K12" s="61">
        <v>0.94</v>
      </c>
      <c r="L12" s="45">
        <v>1.11</v>
      </c>
      <c r="M12" s="45">
        <v>1.06</v>
      </c>
      <c r="N12" s="45">
        <v>-0.04</v>
      </c>
      <c r="O12" s="45">
        <v>-0.634</v>
      </c>
      <c r="P12" s="45">
        <v>-0.294</v>
      </c>
      <c r="Q12" s="45">
        <v>-0.672</v>
      </c>
      <c r="R12" s="45">
        <v>-0.761</v>
      </c>
      <c r="S12" s="145">
        <v>-0.485</v>
      </c>
      <c r="T12" s="145">
        <v>-0.43</v>
      </c>
      <c r="U12" s="145">
        <v>-6.24</v>
      </c>
      <c r="V12" s="145">
        <v>-0.715</v>
      </c>
      <c r="W12" s="145">
        <v>-0.704</v>
      </c>
      <c r="X12" s="145">
        <v>-0.683</v>
      </c>
      <c r="Y12" s="145">
        <v>-0.05</v>
      </c>
      <c r="Z12" s="145">
        <v>-0.103</v>
      </c>
      <c r="AA12" s="145">
        <v>-0.494</v>
      </c>
      <c r="AB12" s="145">
        <v>-0.678</v>
      </c>
      <c r="AC12" s="145">
        <v>-0.684</v>
      </c>
      <c r="AD12" s="45">
        <v>-0.71</v>
      </c>
      <c r="AE12" s="145">
        <v>-0.656</v>
      </c>
      <c r="AF12" s="45"/>
    </row>
    <row r="13" spans="1:32" ht="23.25">
      <c r="A13" s="8" t="s">
        <v>5</v>
      </c>
      <c r="B13" s="45">
        <v>3.096</v>
      </c>
      <c r="C13" s="45">
        <v>3.001</v>
      </c>
      <c r="D13" s="45">
        <v>3.126</v>
      </c>
      <c r="E13" s="45">
        <v>3.247</v>
      </c>
      <c r="F13" s="45">
        <v>3.358</v>
      </c>
      <c r="G13" s="151">
        <v>3.409</v>
      </c>
      <c r="H13" s="151">
        <v>3.375</v>
      </c>
      <c r="I13" s="151">
        <v>3.43</v>
      </c>
      <c r="J13" s="151">
        <v>3.278</v>
      </c>
      <c r="K13" s="151">
        <v>3.307</v>
      </c>
      <c r="L13" s="45">
        <v>3.285</v>
      </c>
      <c r="M13" s="45">
        <v>3.37</v>
      </c>
      <c r="N13" s="45">
        <v>3.456</v>
      </c>
      <c r="O13" s="45">
        <v>3.534</v>
      </c>
      <c r="P13" s="45">
        <v>3.481</v>
      </c>
      <c r="Q13" s="45">
        <v>3.548</v>
      </c>
      <c r="R13" s="45">
        <v>3.325</v>
      </c>
      <c r="S13" s="145">
        <v>3.407</v>
      </c>
      <c r="T13" s="145">
        <v>3.47</v>
      </c>
      <c r="U13" s="145">
        <v>3.293</v>
      </c>
      <c r="V13" s="145">
        <v>3.533</v>
      </c>
      <c r="W13" s="145">
        <v>3.281</v>
      </c>
      <c r="X13" s="145">
        <v>3.491</v>
      </c>
      <c r="Y13" s="45">
        <v>2.48</v>
      </c>
      <c r="Z13" s="145">
        <v>3.144</v>
      </c>
      <c r="AA13" s="145">
        <v>3.292</v>
      </c>
      <c r="AB13" s="145">
        <v>3.458</v>
      </c>
      <c r="AC13" s="145">
        <v>3.327</v>
      </c>
      <c r="AD13" s="45">
        <v>3.33</v>
      </c>
      <c r="AE13" s="145">
        <v>3.236</v>
      </c>
      <c r="AF13" s="45"/>
    </row>
    <row r="14" spans="1:32" ht="23.25">
      <c r="A14" s="8" t="s">
        <v>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45"/>
    </row>
    <row r="15" spans="1:32" ht="23.25">
      <c r="A15" s="8" t="s">
        <v>7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45"/>
    </row>
    <row r="16" spans="1:32" ht="23.25">
      <c r="A16" s="8"/>
      <c r="B16" s="77">
        <f aca="true" t="shared" si="1" ref="B16:AE16">SUM(B11:B15)</f>
        <v>20.262</v>
      </c>
      <c r="C16" s="77">
        <f t="shared" si="1"/>
        <v>19.711000000000002</v>
      </c>
      <c r="D16" s="77">
        <f t="shared" si="1"/>
        <v>19.807000000000002</v>
      </c>
      <c r="E16" s="77">
        <f t="shared" si="1"/>
        <v>20.514</v>
      </c>
      <c r="F16" s="77">
        <f t="shared" si="1"/>
        <v>20.669</v>
      </c>
      <c r="G16" s="77">
        <f t="shared" si="1"/>
        <v>20.721999999999998</v>
      </c>
      <c r="H16" s="77">
        <f t="shared" si="1"/>
        <v>20.516</v>
      </c>
      <c r="I16" s="77">
        <f t="shared" si="1"/>
        <v>21.646</v>
      </c>
      <c r="J16" s="77">
        <f t="shared" si="1"/>
        <v>20.342</v>
      </c>
      <c r="K16" s="77">
        <f t="shared" si="1"/>
        <v>20.087</v>
      </c>
      <c r="L16" s="77">
        <f t="shared" si="1"/>
        <v>20.215</v>
      </c>
      <c r="M16" s="77">
        <f t="shared" si="1"/>
        <v>19.41</v>
      </c>
      <c r="N16" s="77">
        <f t="shared" si="1"/>
        <v>17.356</v>
      </c>
      <c r="O16" s="77">
        <f t="shared" si="1"/>
        <v>18.733999999999998</v>
      </c>
      <c r="P16" s="77">
        <f t="shared" si="1"/>
        <v>18.006</v>
      </c>
      <c r="Q16" s="77">
        <f t="shared" si="1"/>
        <v>18.711</v>
      </c>
      <c r="R16" s="77">
        <f t="shared" si="1"/>
        <v>17.857</v>
      </c>
      <c r="S16" s="77">
        <f t="shared" si="1"/>
        <v>18.489</v>
      </c>
      <c r="T16" s="77">
        <f t="shared" si="1"/>
        <v>18.605</v>
      </c>
      <c r="U16" s="77">
        <f t="shared" si="1"/>
        <v>7.154000000000001</v>
      </c>
      <c r="V16" s="77">
        <f t="shared" si="1"/>
        <v>18.554000000000002</v>
      </c>
      <c r="W16" s="77">
        <f t="shared" si="1"/>
        <v>17.955</v>
      </c>
      <c r="X16" s="77">
        <f t="shared" si="1"/>
        <v>19.053</v>
      </c>
      <c r="Y16" s="77">
        <f t="shared" si="1"/>
        <v>17.493</v>
      </c>
      <c r="Z16" s="77">
        <f t="shared" si="1"/>
        <v>19.933</v>
      </c>
      <c r="AA16" s="77">
        <f t="shared" si="1"/>
        <v>18.415</v>
      </c>
      <c r="AB16" s="77">
        <f t="shared" si="1"/>
        <v>19.439</v>
      </c>
      <c r="AC16" s="77">
        <f t="shared" si="1"/>
        <v>18.91</v>
      </c>
      <c r="AD16" s="77">
        <f t="shared" si="1"/>
        <v>18.96</v>
      </c>
      <c r="AE16" s="77">
        <f t="shared" si="1"/>
        <v>18.572</v>
      </c>
      <c r="AF16" s="40">
        <f>AVERAGE(B16:AE16)</f>
        <v>18.869899999999998</v>
      </c>
    </row>
    <row r="17" spans="1:32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45"/>
    </row>
    <row r="18" spans="1:32" ht="23.25">
      <c r="A18" s="14" t="s">
        <v>9</v>
      </c>
      <c r="B18" s="114">
        <v>15.08</v>
      </c>
      <c r="C18" s="114">
        <v>16.42</v>
      </c>
      <c r="D18" s="114">
        <v>19.15</v>
      </c>
      <c r="E18" s="114">
        <v>18.9</v>
      </c>
      <c r="F18" s="114">
        <v>19.29</v>
      </c>
      <c r="G18" s="114">
        <v>25.7</v>
      </c>
      <c r="H18" s="114">
        <v>14.52</v>
      </c>
      <c r="I18" s="114">
        <v>20.6</v>
      </c>
      <c r="J18" s="114">
        <v>20.46</v>
      </c>
      <c r="K18" s="114">
        <v>19.51</v>
      </c>
      <c r="L18" s="114">
        <v>18.61</v>
      </c>
      <c r="M18" s="114">
        <v>20.26</v>
      </c>
      <c r="N18" s="114">
        <v>17.66</v>
      </c>
      <c r="O18" s="114">
        <v>18.07</v>
      </c>
      <c r="P18" s="114">
        <v>14.96</v>
      </c>
      <c r="Q18" s="114">
        <v>18.41</v>
      </c>
      <c r="R18" s="114">
        <v>15.63</v>
      </c>
      <c r="S18" s="114">
        <v>18.04</v>
      </c>
      <c r="T18" s="114">
        <v>18.44</v>
      </c>
      <c r="U18" s="114">
        <v>18.1</v>
      </c>
      <c r="V18" s="114">
        <v>21.43</v>
      </c>
      <c r="W18" s="114">
        <v>15.42</v>
      </c>
      <c r="X18" s="114">
        <v>13.17</v>
      </c>
      <c r="Y18" s="114">
        <v>16.65</v>
      </c>
      <c r="Z18" s="114">
        <v>17.9</v>
      </c>
      <c r="AA18" s="114">
        <v>20.44</v>
      </c>
      <c r="AB18" s="114">
        <v>18.91</v>
      </c>
      <c r="AC18" s="114">
        <v>19.59</v>
      </c>
      <c r="AD18" s="114">
        <v>22.04</v>
      </c>
      <c r="AE18" s="114">
        <v>17.87</v>
      </c>
      <c r="AF18" s="45"/>
    </row>
    <row r="19" spans="1:32" ht="23.25">
      <c r="A19" s="18" t="s">
        <v>28</v>
      </c>
      <c r="B19" s="114">
        <v>0</v>
      </c>
      <c r="C19" s="114">
        <v>-0.14</v>
      </c>
      <c r="D19" s="114">
        <v>-0.29</v>
      </c>
      <c r="E19" s="114">
        <v>-0.36</v>
      </c>
      <c r="F19" s="114">
        <v>-0.31</v>
      </c>
      <c r="G19" s="114">
        <v>-0.24</v>
      </c>
      <c r="H19" s="114">
        <v>-0.36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-0.06</v>
      </c>
      <c r="O19" s="114">
        <v>-0.13</v>
      </c>
      <c r="P19" s="114">
        <v>-0.31</v>
      </c>
      <c r="Q19" s="114">
        <v>-0.3</v>
      </c>
      <c r="R19" s="114">
        <v>-0.29</v>
      </c>
      <c r="S19" s="114">
        <v>-0.32</v>
      </c>
      <c r="T19" s="114">
        <v>-0.33</v>
      </c>
      <c r="U19" s="114">
        <v>-0.35</v>
      </c>
      <c r="V19" s="114">
        <v>-0.31</v>
      </c>
      <c r="W19" s="114">
        <v>0</v>
      </c>
      <c r="X19" s="114">
        <v>-0.33</v>
      </c>
      <c r="Y19" s="114">
        <v>0.34</v>
      </c>
      <c r="Z19" s="114">
        <v>-0.33</v>
      </c>
      <c r="AA19" s="114">
        <v>-0.33</v>
      </c>
      <c r="AB19" s="114">
        <v>-0.33</v>
      </c>
      <c r="AC19" s="114">
        <v>-0.33</v>
      </c>
      <c r="AD19" s="114">
        <v>-0.33</v>
      </c>
      <c r="AE19" s="114">
        <v>-0.33</v>
      </c>
      <c r="AF19" s="45"/>
    </row>
    <row r="20" spans="1:32" ht="23.25">
      <c r="A20" s="14" t="s">
        <v>10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45"/>
    </row>
    <row r="21" spans="1:32" ht="23.25">
      <c r="A21" s="14" t="s">
        <v>25</v>
      </c>
      <c r="B21" s="114">
        <v>52</v>
      </c>
      <c r="C21" s="114">
        <v>63</v>
      </c>
      <c r="D21" s="114">
        <v>50</v>
      </c>
      <c r="E21" s="114">
        <v>50</v>
      </c>
      <c r="F21" s="114">
        <v>49</v>
      </c>
      <c r="G21" s="114">
        <v>55</v>
      </c>
      <c r="H21" s="114">
        <v>57</v>
      </c>
      <c r="I21" s="114">
        <v>49</v>
      </c>
      <c r="J21" s="114">
        <v>57</v>
      </c>
      <c r="K21" s="114">
        <v>69</v>
      </c>
      <c r="L21" s="114">
        <v>52</v>
      </c>
      <c r="M21" s="114">
        <v>48</v>
      </c>
      <c r="N21" s="114">
        <v>47</v>
      </c>
      <c r="O21" s="114">
        <v>55</v>
      </c>
      <c r="P21" s="114">
        <v>65</v>
      </c>
      <c r="Q21" s="114">
        <v>55</v>
      </c>
      <c r="R21" s="114">
        <v>56</v>
      </c>
      <c r="S21" s="114">
        <v>49</v>
      </c>
      <c r="T21" s="114">
        <v>48</v>
      </c>
      <c r="U21" s="114">
        <v>71</v>
      </c>
      <c r="V21" s="114">
        <v>51</v>
      </c>
      <c r="W21" s="114">
        <v>46</v>
      </c>
      <c r="X21" s="114">
        <v>47</v>
      </c>
      <c r="Y21" s="114">
        <v>50</v>
      </c>
      <c r="Z21" s="114">
        <v>48</v>
      </c>
      <c r="AA21" s="114">
        <v>48</v>
      </c>
      <c r="AB21" s="114">
        <v>54</v>
      </c>
      <c r="AC21" s="114">
        <v>56</v>
      </c>
      <c r="AD21" s="114">
        <v>49</v>
      </c>
      <c r="AE21" s="114">
        <v>49</v>
      </c>
      <c r="AF21" s="45"/>
    </row>
    <row r="22" spans="1:32" ht="23.25">
      <c r="A22" s="14" t="s">
        <v>24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45"/>
    </row>
    <row r="23" spans="1:32" ht="23.25">
      <c r="A23" s="14" t="s">
        <v>26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45"/>
    </row>
    <row r="24" spans="1:32" ht="23.25">
      <c r="A24" s="14" t="s">
        <v>27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45"/>
    </row>
    <row r="25" spans="1:32" ht="23.25">
      <c r="A25" s="14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45"/>
    </row>
    <row r="26" spans="1:32" ht="23.25">
      <c r="A26" s="14" t="s">
        <v>5</v>
      </c>
      <c r="B26" s="114">
        <v>1.11</v>
      </c>
      <c r="C26" s="114">
        <v>1.11</v>
      </c>
      <c r="D26" s="114">
        <v>1.11</v>
      </c>
      <c r="E26" s="114">
        <v>1.11</v>
      </c>
      <c r="F26" s="114">
        <v>1.11</v>
      </c>
      <c r="G26" s="114">
        <v>1.11</v>
      </c>
      <c r="H26" s="114">
        <v>1.11</v>
      </c>
      <c r="I26" s="114">
        <v>1.11</v>
      </c>
      <c r="J26" s="114">
        <v>1.11</v>
      </c>
      <c r="K26" s="114">
        <v>1.11</v>
      </c>
      <c r="L26" s="114">
        <v>1.11</v>
      </c>
      <c r="M26" s="114">
        <v>1.11</v>
      </c>
      <c r="N26" s="114">
        <v>1.11</v>
      </c>
      <c r="O26" s="114">
        <v>1.11</v>
      </c>
      <c r="P26" s="114">
        <v>1.11</v>
      </c>
      <c r="Q26" s="114">
        <v>0.829</v>
      </c>
      <c r="R26" s="114">
        <v>0.829</v>
      </c>
      <c r="S26" s="114">
        <v>0.829</v>
      </c>
      <c r="T26" s="114">
        <v>0.829</v>
      </c>
      <c r="U26" s="114">
        <v>0.829</v>
      </c>
      <c r="V26" s="114">
        <v>0.829</v>
      </c>
      <c r="W26" s="114">
        <v>0.829</v>
      </c>
      <c r="X26" s="114">
        <v>0.829</v>
      </c>
      <c r="Y26" s="137">
        <v>0.829</v>
      </c>
      <c r="Z26" s="137">
        <v>0.829</v>
      </c>
      <c r="AA26" s="137">
        <v>0.829</v>
      </c>
      <c r="AB26" s="137">
        <v>0.829</v>
      </c>
      <c r="AC26" s="137">
        <v>0.829</v>
      </c>
      <c r="AD26" s="137">
        <v>0.829</v>
      </c>
      <c r="AE26" s="137">
        <v>0.829</v>
      </c>
      <c r="AF26" s="45"/>
    </row>
    <row r="27" spans="1:32" ht="23.25">
      <c r="A27" s="14" t="s">
        <v>11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45"/>
    </row>
    <row r="28" spans="1:32" ht="23.25">
      <c r="A28" s="14" t="s">
        <v>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45"/>
    </row>
    <row r="29" spans="1:32" ht="23.25">
      <c r="A29" s="8"/>
      <c r="B29" s="77">
        <f>SUM(B18+B19+B20+B25+B26+B27+B28)</f>
        <v>16.19</v>
      </c>
      <c r="C29" s="77">
        <f aca="true" t="shared" si="2" ref="C29:AE29">SUM(C18+C19+C20+C25+C26+C27+C28)</f>
        <v>17.39</v>
      </c>
      <c r="D29" s="77">
        <f t="shared" si="2"/>
        <v>19.97</v>
      </c>
      <c r="E29" s="77">
        <f t="shared" si="2"/>
        <v>19.65</v>
      </c>
      <c r="F29" s="77">
        <f t="shared" si="2"/>
        <v>20.09</v>
      </c>
      <c r="G29" s="77">
        <f t="shared" si="2"/>
        <v>26.57</v>
      </c>
      <c r="H29" s="77">
        <f t="shared" si="2"/>
        <v>15.27</v>
      </c>
      <c r="I29" s="77">
        <f t="shared" si="2"/>
        <v>21.71</v>
      </c>
      <c r="J29" s="77">
        <f t="shared" si="2"/>
        <v>21.57</v>
      </c>
      <c r="K29" s="77">
        <f t="shared" si="2"/>
        <v>20.62</v>
      </c>
      <c r="L29" s="77">
        <f t="shared" si="2"/>
        <v>19.72</v>
      </c>
      <c r="M29" s="77">
        <f t="shared" si="2"/>
        <v>21.37</v>
      </c>
      <c r="N29" s="77">
        <f t="shared" si="2"/>
        <v>18.71</v>
      </c>
      <c r="O29" s="77">
        <f t="shared" si="2"/>
        <v>19.05</v>
      </c>
      <c r="P29" s="77">
        <f t="shared" si="2"/>
        <v>15.76</v>
      </c>
      <c r="Q29" s="77">
        <f t="shared" si="2"/>
        <v>18.939</v>
      </c>
      <c r="R29" s="77">
        <f t="shared" si="2"/>
        <v>16.169</v>
      </c>
      <c r="S29" s="77">
        <f t="shared" si="2"/>
        <v>18.549</v>
      </c>
      <c r="T29" s="77">
        <f t="shared" si="2"/>
        <v>18.939000000000004</v>
      </c>
      <c r="U29" s="77">
        <f t="shared" si="2"/>
        <v>18.579</v>
      </c>
      <c r="V29" s="77">
        <f t="shared" si="2"/>
        <v>21.949</v>
      </c>
      <c r="W29" s="77">
        <f t="shared" si="2"/>
        <v>16.249</v>
      </c>
      <c r="X29" s="77">
        <f t="shared" si="2"/>
        <v>13.669</v>
      </c>
      <c r="Y29" s="77">
        <f t="shared" si="2"/>
        <v>17.819</v>
      </c>
      <c r="Z29" s="77">
        <f t="shared" si="2"/>
        <v>18.399</v>
      </c>
      <c r="AA29" s="77">
        <f t="shared" si="2"/>
        <v>20.939000000000004</v>
      </c>
      <c r="AB29" s="77">
        <f t="shared" si="2"/>
        <v>19.409000000000002</v>
      </c>
      <c r="AC29" s="77">
        <f t="shared" si="2"/>
        <v>20.089000000000002</v>
      </c>
      <c r="AD29" s="77">
        <f t="shared" si="2"/>
        <v>22.539</v>
      </c>
      <c r="AE29" s="77">
        <f t="shared" si="2"/>
        <v>18.369000000000003</v>
      </c>
      <c r="AF29" s="40">
        <f>AVERAGE(B29:AE29)</f>
        <v>19.141500000000004</v>
      </c>
    </row>
    <row r="30" spans="1:32" ht="23.25">
      <c r="A30" s="9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45"/>
    </row>
    <row r="31" spans="1:32" ht="23.25">
      <c r="A31" s="8" t="s">
        <v>13</v>
      </c>
      <c r="B31" s="114">
        <v>2.3</v>
      </c>
      <c r="C31" s="114">
        <v>2.5</v>
      </c>
      <c r="D31" s="114">
        <v>0</v>
      </c>
      <c r="E31" s="114">
        <v>0</v>
      </c>
      <c r="F31" s="114">
        <v>2</v>
      </c>
      <c r="G31" s="114">
        <v>2</v>
      </c>
      <c r="H31" s="114">
        <v>2.4</v>
      </c>
      <c r="I31" s="114">
        <v>2.8</v>
      </c>
      <c r="J31" s="114">
        <v>2.5</v>
      </c>
      <c r="K31" s="114">
        <v>2.6</v>
      </c>
      <c r="L31" s="114">
        <v>3</v>
      </c>
      <c r="M31" s="114">
        <v>2.4</v>
      </c>
      <c r="N31" s="114">
        <v>1.8</v>
      </c>
      <c r="O31" s="114">
        <v>2.3</v>
      </c>
      <c r="P31" s="114">
        <v>2.6</v>
      </c>
      <c r="Q31" s="114">
        <v>1.9</v>
      </c>
      <c r="R31" s="114">
        <v>2.1</v>
      </c>
      <c r="S31" s="114">
        <v>1.8</v>
      </c>
      <c r="T31" s="114">
        <v>2.1</v>
      </c>
      <c r="U31" s="114">
        <v>2.2</v>
      </c>
      <c r="V31" s="114">
        <v>2.1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45">
        <v>0</v>
      </c>
      <c r="AD31" s="45">
        <v>0</v>
      </c>
      <c r="AE31" s="45">
        <v>0</v>
      </c>
      <c r="AF31" s="45"/>
    </row>
    <row r="32" spans="1:32" ht="23.25">
      <c r="A32" s="8" t="s">
        <v>31</v>
      </c>
      <c r="B32" s="114">
        <v>0</v>
      </c>
      <c r="C32" s="114">
        <v>0</v>
      </c>
      <c r="D32" s="114">
        <v>2.4</v>
      </c>
      <c r="E32" s="114">
        <v>2.6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2</v>
      </c>
      <c r="X32" s="114">
        <v>2.1</v>
      </c>
      <c r="Y32" s="114">
        <v>2.1</v>
      </c>
      <c r="Z32" s="114">
        <v>2.5</v>
      </c>
      <c r="AA32" s="114">
        <v>2</v>
      </c>
      <c r="AB32" s="114">
        <v>2.2</v>
      </c>
      <c r="AC32" s="45">
        <v>2.4</v>
      </c>
      <c r="AD32" s="45">
        <v>1.9</v>
      </c>
      <c r="AE32" s="45">
        <v>1.9</v>
      </c>
      <c r="AF32" s="45">
        <f>SUM(B32:AE32)</f>
        <v>24.099999999999994</v>
      </c>
    </row>
    <row r="33" spans="1:32" ht="23.25">
      <c r="A33" s="8" t="s">
        <v>4</v>
      </c>
      <c r="B33" s="114">
        <v>1.3</v>
      </c>
      <c r="C33" s="114">
        <v>1.3</v>
      </c>
      <c r="D33" s="114">
        <v>1.3</v>
      </c>
      <c r="E33" s="114">
        <v>1.3</v>
      </c>
      <c r="F33" s="114">
        <v>1.3</v>
      </c>
      <c r="G33" s="114">
        <v>1.3</v>
      </c>
      <c r="H33" s="114">
        <v>1.3</v>
      </c>
      <c r="I33" s="114">
        <v>1.3</v>
      </c>
      <c r="J33" s="114">
        <v>1.3</v>
      </c>
      <c r="K33" s="114">
        <v>1.3</v>
      </c>
      <c r="L33" s="114">
        <v>1.3</v>
      </c>
      <c r="M33" s="114">
        <v>1.3</v>
      </c>
      <c r="N33" s="114">
        <v>1.3</v>
      </c>
      <c r="O33" s="114">
        <v>1.3</v>
      </c>
      <c r="P33" s="114">
        <v>1.3</v>
      </c>
      <c r="Q33" s="114">
        <v>1.3</v>
      </c>
      <c r="R33" s="114">
        <v>1.3</v>
      </c>
      <c r="S33" s="114">
        <v>1.3</v>
      </c>
      <c r="T33" s="114">
        <v>1.3</v>
      </c>
      <c r="U33" s="114">
        <v>1.3</v>
      </c>
      <c r="V33" s="114">
        <v>1.3</v>
      </c>
      <c r="W33" s="114">
        <v>1.3</v>
      </c>
      <c r="X33" s="114">
        <v>1.3</v>
      </c>
      <c r="Y33" s="114">
        <v>1.3</v>
      </c>
      <c r="Z33" s="114">
        <v>1.3</v>
      </c>
      <c r="AA33" s="114">
        <v>1.3</v>
      </c>
      <c r="AB33" s="114">
        <v>1.3</v>
      </c>
      <c r="AC33" s="45">
        <v>1.3</v>
      </c>
      <c r="AD33" s="45">
        <v>1.3</v>
      </c>
      <c r="AE33" s="45">
        <v>1.3</v>
      </c>
      <c r="AF33" s="45"/>
    </row>
    <row r="34" spans="1:32" ht="23.25">
      <c r="A34" s="8" t="s">
        <v>14</v>
      </c>
      <c r="B34" s="114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45"/>
    </row>
    <row r="35" spans="1:32" ht="23.25">
      <c r="A35" s="8" t="s">
        <v>11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45"/>
    </row>
    <row r="36" spans="1:32" ht="23.25">
      <c r="A36" s="9"/>
      <c r="B36" s="77">
        <f aca="true" t="shared" si="3" ref="B36:AE36">SUM(B31:B35)</f>
        <v>3.5999999999999996</v>
      </c>
      <c r="C36" s="77">
        <f t="shared" si="3"/>
        <v>3.8</v>
      </c>
      <c r="D36" s="77">
        <f t="shared" si="3"/>
        <v>3.7</v>
      </c>
      <c r="E36" s="77">
        <f t="shared" si="3"/>
        <v>3.9000000000000004</v>
      </c>
      <c r="F36" s="77">
        <f t="shared" si="3"/>
        <v>3.3</v>
      </c>
      <c r="G36" s="77">
        <f t="shared" si="3"/>
        <v>3.3</v>
      </c>
      <c r="H36" s="77">
        <f t="shared" si="3"/>
        <v>3.7</v>
      </c>
      <c r="I36" s="77">
        <f t="shared" si="3"/>
        <v>4.1</v>
      </c>
      <c r="J36" s="77">
        <f t="shared" si="3"/>
        <v>3.8</v>
      </c>
      <c r="K36" s="77">
        <f t="shared" si="3"/>
        <v>3.9000000000000004</v>
      </c>
      <c r="L36" s="77">
        <f t="shared" si="3"/>
        <v>4.3</v>
      </c>
      <c r="M36" s="77">
        <f t="shared" si="3"/>
        <v>3.7</v>
      </c>
      <c r="N36" s="77">
        <f t="shared" si="3"/>
        <v>3.1</v>
      </c>
      <c r="O36" s="77">
        <f t="shared" si="3"/>
        <v>3.5999999999999996</v>
      </c>
      <c r="P36" s="77">
        <f t="shared" si="3"/>
        <v>3.9000000000000004</v>
      </c>
      <c r="Q36" s="77">
        <f t="shared" si="3"/>
        <v>3.2</v>
      </c>
      <c r="R36" s="77">
        <f t="shared" si="3"/>
        <v>3.4000000000000004</v>
      </c>
      <c r="S36" s="77">
        <f t="shared" si="3"/>
        <v>3.1</v>
      </c>
      <c r="T36" s="77">
        <f t="shared" si="3"/>
        <v>3.4000000000000004</v>
      </c>
      <c r="U36" s="77">
        <f t="shared" si="3"/>
        <v>3.5</v>
      </c>
      <c r="V36" s="77">
        <f t="shared" si="3"/>
        <v>3.4000000000000004</v>
      </c>
      <c r="W36" s="77">
        <f t="shared" si="3"/>
        <v>3.3</v>
      </c>
      <c r="X36" s="77">
        <f t="shared" si="3"/>
        <v>3.4000000000000004</v>
      </c>
      <c r="Y36" s="77">
        <f t="shared" si="3"/>
        <v>3.4000000000000004</v>
      </c>
      <c r="Z36" s="77">
        <f t="shared" si="3"/>
        <v>3.8</v>
      </c>
      <c r="AA36" s="77">
        <f t="shared" si="3"/>
        <v>3.3</v>
      </c>
      <c r="AB36" s="77">
        <f t="shared" si="3"/>
        <v>3.5</v>
      </c>
      <c r="AC36" s="77">
        <f t="shared" si="3"/>
        <v>3.7</v>
      </c>
      <c r="AD36" s="77">
        <f t="shared" si="3"/>
        <v>3.2</v>
      </c>
      <c r="AE36" s="77">
        <f t="shared" si="3"/>
        <v>3.2</v>
      </c>
      <c r="AF36" s="40">
        <f>AVERAGE(B36:AE36)</f>
        <v>3.5500000000000003</v>
      </c>
    </row>
    <row r="37" spans="1:32" ht="23.25">
      <c r="A37" s="9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40" t="s">
        <v>29</v>
      </c>
    </row>
    <row r="38" spans="1:32" ht="23.25">
      <c r="A38" s="8" t="s">
        <v>4</v>
      </c>
      <c r="B38" s="114">
        <v>0.5473</v>
      </c>
      <c r="C38" s="114">
        <v>0.5819</v>
      </c>
      <c r="D38" s="114">
        <v>0.7377</v>
      </c>
      <c r="E38" s="114">
        <v>0.3841</v>
      </c>
      <c r="F38" s="114">
        <v>0.3451</v>
      </c>
      <c r="G38" s="114">
        <v>0.4827</v>
      </c>
      <c r="H38" s="114">
        <v>0.7232</v>
      </c>
      <c r="I38" s="114">
        <v>0.526</v>
      </c>
      <c r="J38" s="114">
        <v>0.6164</v>
      </c>
      <c r="K38" s="114">
        <v>0.7017</v>
      </c>
      <c r="L38" s="114">
        <v>0.4349</v>
      </c>
      <c r="M38" s="114">
        <v>0.4739</v>
      </c>
      <c r="N38" s="114">
        <v>0.344</v>
      </c>
      <c r="O38" s="114">
        <v>0.5678</v>
      </c>
      <c r="P38" s="114">
        <v>0.5435</v>
      </c>
      <c r="Q38" s="114">
        <v>0.5417</v>
      </c>
      <c r="R38" s="114">
        <v>1.0883</v>
      </c>
      <c r="S38" s="114">
        <v>0.6053</v>
      </c>
      <c r="T38" s="114">
        <v>0.4483</v>
      </c>
      <c r="U38" s="114">
        <v>0.516</v>
      </c>
      <c r="V38" s="114">
        <v>0.5011</v>
      </c>
      <c r="W38" s="114">
        <v>1.1179</v>
      </c>
      <c r="X38" s="114">
        <v>1.2277</v>
      </c>
      <c r="Y38" s="114">
        <v>0.6562</v>
      </c>
      <c r="Z38" s="114">
        <v>0.3837</v>
      </c>
      <c r="AA38" s="114">
        <v>0.4217</v>
      </c>
      <c r="AB38" s="114">
        <v>0.4504</v>
      </c>
      <c r="AC38" s="114">
        <v>0.5602</v>
      </c>
      <c r="AD38" s="114">
        <v>0.5662</v>
      </c>
      <c r="AE38" s="114">
        <v>0.5869</v>
      </c>
      <c r="AF38" s="40">
        <f>AVERAGE(B38:AE38)</f>
        <v>0.5893933333333333</v>
      </c>
    </row>
    <row r="39" spans="1:32" ht="23.25">
      <c r="A39" s="8" t="s">
        <v>16</v>
      </c>
      <c r="B39" s="77">
        <f aca="true" t="shared" si="4" ref="B39:AE39">SUM(B38,B36,B29,B16,B9)</f>
        <v>59.8883</v>
      </c>
      <c r="C39" s="77">
        <f t="shared" si="4"/>
        <v>61.353899999999996</v>
      </c>
      <c r="D39" s="77">
        <f t="shared" si="4"/>
        <v>63.7367</v>
      </c>
      <c r="E39" s="77">
        <f t="shared" si="4"/>
        <v>63.513099999999994</v>
      </c>
      <c r="F39" s="77">
        <f t="shared" si="4"/>
        <v>63.9071</v>
      </c>
      <c r="G39" s="77">
        <f t="shared" si="4"/>
        <v>70.9627</v>
      </c>
      <c r="H39" s="77">
        <f t="shared" si="4"/>
        <v>60.554199999999994</v>
      </c>
      <c r="I39" s="77">
        <f t="shared" si="4"/>
        <v>71.015</v>
      </c>
      <c r="J39" s="77">
        <f t="shared" si="4"/>
        <v>68.2584</v>
      </c>
      <c r="K39" s="77">
        <f t="shared" si="4"/>
        <v>65.5087</v>
      </c>
      <c r="L39" s="77">
        <f t="shared" si="4"/>
        <v>63.8379</v>
      </c>
      <c r="M39" s="77">
        <f t="shared" si="4"/>
        <v>63.1159</v>
      </c>
      <c r="N39" s="77">
        <f t="shared" si="4"/>
        <v>58.49300000000001</v>
      </c>
      <c r="O39" s="77">
        <f t="shared" si="4"/>
        <v>59.410799999999995</v>
      </c>
      <c r="P39" s="77">
        <f t="shared" si="4"/>
        <v>55.9405</v>
      </c>
      <c r="Q39" s="77">
        <f t="shared" si="4"/>
        <v>61.1177</v>
      </c>
      <c r="R39" s="77">
        <f t="shared" si="4"/>
        <v>56.482299999999995</v>
      </c>
      <c r="S39" s="77">
        <f t="shared" si="4"/>
        <v>58.84530000000001</v>
      </c>
      <c r="T39" s="77">
        <f t="shared" si="4"/>
        <v>59.70830000000001</v>
      </c>
      <c r="U39" s="77">
        <f t="shared" si="4"/>
        <v>47.704</v>
      </c>
      <c r="V39" s="77">
        <f t="shared" si="4"/>
        <v>64.7621</v>
      </c>
      <c r="W39" s="77">
        <f t="shared" si="4"/>
        <v>55.0419</v>
      </c>
      <c r="X39" s="77">
        <f t="shared" si="4"/>
        <v>54.9837</v>
      </c>
      <c r="Y39" s="77">
        <f t="shared" si="4"/>
        <v>58.0012</v>
      </c>
      <c r="Z39" s="77">
        <f t="shared" si="4"/>
        <v>60.97370000000001</v>
      </c>
      <c r="AA39" s="77">
        <f t="shared" si="4"/>
        <v>60.914699999999996</v>
      </c>
      <c r="AB39" s="77">
        <f t="shared" si="4"/>
        <v>61.3304</v>
      </c>
      <c r="AC39" s="77">
        <f t="shared" si="4"/>
        <v>61.69820000000001</v>
      </c>
      <c r="AD39" s="77">
        <f t="shared" si="4"/>
        <v>63.45620000000001</v>
      </c>
      <c r="AE39" s="77">
        <f t="shared" si="4"/>
        <v>59.32190000000001</v>
      </c>
      <c r="AF39" s="40"/>
    </row>
    <row r="40" spans="1:32" ht="23.25">
      <c r="A40" s="8" t="s">
        <v>17</v>
      </c>
      <c r="B40" s="114">
        <f aca="true" t="shared" si="5" ref="B40:AE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45"/>
    </row>
    <row r="41" spans="1:32" ht="23.25">
      <c r="A41" s="9" t="s">
        <v>22</v>
      </c>
      <c r="B41" s="77">
        <f aca="true" t="shared" si="6" ref="B41:AE41">B39-B40</f>
        <v>59.8883</v>
      </c>
      <c r="C41" s="77">
        <f t="shared" si="6"/>
        <v>61.353899999999996</v>
      </c>
      <c r="D41" s="77">
        <f t="shared" si="6"/>
        <v>63.7367</v>
      </c>
      <c r="E41" s="77">
        <f t="shared" si="6"/>
        <v>63.513099999999994</v>
      </c>
      <c r="F41" s="77">
        <f t="shared" si="6"/>
        <v>63.9071</v>
      </c>
      <c r="G41" s="77">
        <f t="shared" si="6"/>
        <v>70.9627</v>
      </c>
      <c r="H41" s="77">
        <f t="shared" si="6"/>
        <v>60.554199999999994</v>
      </c>
      <c r="I41" s="77">
        <f t="shared" si="6"/>
        <v>71.015</v>
      </c>
      <c r="J41" s="77">
        <f t="shared" si="6"/>
        <v>68.2584</v>
      </c>
      <c r="K41" s="77">
        <f t="shared" si="6"/>
        <v>65.5087</v>
      </c>
      <c r="L41" s="77">
        <f t="shared" si="6"/>
        <v>63.8379</v>
      </c>
      <c r="M41" s="77">
        <f t="shared" si="6"/>
        <v>63.1159</v>
      </c>
      <c r="N41" s="77">
        <f t="shared" si="6"/>
        <v>58.49300000000001</v>
      </c>
      <c r="O41" s="77">
        <f t="shared" si="6"/>
        <v>59.410799999999995</v>
      </c>
      <c r="P41" s="77">
        <f t="shared" si="6"/>
        <v>55.9405</v>
      </c>
      <c r="Q41" s="77">
        <f t="shared" si="6"/>
        <v>61.1177</v>
      </c>
      <c r="R41" s="77">
        <f t="shared" si="6"/>
        <v>56.482299999999995</v>
      </c>
      <c r="S41" s="77">
        <f t="shared" si="6"/>
        <v>58.84530000000001</v>
      </c>
      <c r="T41" s="77">
        <f t="shared" si="6"/>
        <v>59.70830000000001</v>
      </c>
      <c r="U41" s="77">
        <f t="shared" si="6"/>
        <v>47.704</v>
      </c>
      <c r="V41" s="77">
        <f t="shared" si="6"/>
        <v>64.7621</v>
      </c>
      <c r="W41" s="77">
        <f t="shared" si="6"/>
        <v>55.0419</v>
      </c>
      <c r="X41" s="77">
        <f t="shared" si="6"/>
        <v>54.9837</v>
      </c>
      <c r="Y41" s="77">
        <f t="shared" si="6"/>
        <v>58.0012</v>
      </c>
      <c r="Z41" s="77">
        <f t="shared" si="6"/>
        <v>60.97370000000001</v>
      </c>
      <c r="AA41" s="77">
        <f t="shared" si="6"/>
        <v>60.914699999999996</v>
      </c>
      <c r="AB41" s="77">
        <f t="shared" si="6"/>
        <v>61.3304</v>
      </c>
      <c r="AC41" s="77">
        <f t="shared" si="6"/>
        <v>61.69820000000001</v>
      </c>
      <c r="AD41" s="77">
        <f t="shared" si="6"/>
        <v>63.45620000000001</v>
      </c>
      <c r="AE41" s="77">
        <f t="shared" si="6"/>
        <v>59.32190000000001</v>
      </c>
      <c r="AF41" s="40">
        <f>AVERAGE(B41:AE41)</f>
        <v>61.12792666666666</v>
      </c>
    </row>
    <row r="42" spans="1:32" ht="23.2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4"/>
    </row>
    <row r="43" spans="1:32" ht="23.25">
      <c r="A43" s="8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  <row r="44" spans="2:32" ht="23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4"/>
    </row>
  </sheetData>
  <sheetProtection/>
  <printOptions/>
  <pageMargins left="0.37" right="0.22" top="0.46" bottom="0.47" header="0.43" footer="0.5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3"/>
  <sheetViews>
    <sheetView zoomScale="55" zoomScaleNormal="55" zoomScalePageLayoutView="0" workbookViewId="0" topLeftCell="A1">
      <pane xSplit="1" ySplit="5" topLeftCell="Q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9" sqref="F49"/>
    </sheetView>
  </sheetViews>
  <sheetFormatPr defaultColWidth="8.88671875" defaultRowHeight="15"/>
  <cols>
    <col min="1" max="1" width="32.21484375" style="19" customWidth="1"/>
    <col min="2" max="2" width="10.10546875" style="19" bestFit="1" customWidth="1"/>
    <col min="3" max="18" width="9.21484375" style="19" bestFit="1" customWidth="1"/>
    <col min="19" max="32" width="8.88671875" style="19" customWidth="1"/>
    <col min="33" max="33" width="8.88671875" style="44" customWidth="1"/>
    <col min="34" max="16384" width="8.88671875" style="19" customWidth="1"/>
  </cols>
  <sheetData>
    <row r="1" spans="1:33" ht="23.25">
      <c r="A1" s="152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3" ht="23.25">
      <c r="A2" s="152">
        <v>40725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4"/>
    </row>
    <row r="3" spans="1:33" ht="23.25">
      <c r="A3" s="155" t="s">
        <v>21</v>
      </c>
      <c r="Z3" s="156"/>
      <c r="AA3" s="155"/>
      <c r="AB3" s="156"/>
      <c r="AC3" s="156"/>
      <c r="AD3" s="156"/>
      <c r="AE3" s="156"/>
      <c r="AF3" s="156"/>
      <c r="AG3" s="157"/>
    </row>
    <row r="4" spans="1:36" ht="23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14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 t="s">
        <v>33</v>
      </c>
    </row>
    <row r="6" spans="1:33" ht="23.25">
      <c r="A6" s="16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14" t="s">
        <v>1</v>
      </c>
      <c r="B7" s="45">
        <v>3.5</v>
      </c>
      <c r="C7" s="45">
        <v>3.6</v>
      </c>
      <c r="D7" s="45">
        <v>3.4</v>
      </c>
      <c r="E7" s="45">
        <v>3.1</v>
      </c>
      <c r="F7" s="45">
        <v>3.2</v>
      </c>
      <c r="G7" s="45">
        <v>3.5</v>
      </c>
      <c r="H7" s="45">
        <v>3.5</v>
      </c>
      <c r="I7" s="45">
        <v>3.3</v>
      </c>
      <c r="J7" s="45">
        <v>3</v>
      </c>
      <c r="K7" s="45">
        <v>3</v>
      </c>
      <c r="L7" s="45">
        <v>3.1</v>
      </c>
      <c r="M7" s="45">
        <v>3.1</v>
      </c>
      <c r="N7" s="45">
        <v>1.8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3.5</v>
      </c>
      <c r="X7" s="45">
        <v>3.1</v>
      </c>
      <c r="Y7" s="45">
        <v>3.3</v>
      </c>
      <c r="Z7" s="146">
        <v>3.18</v>
      </c>
      <c r="AA7" s="146">
        <v>4.029</v>
      </c>
      <c r="AB7" s="146">
        <v>3.45</v>
      </c>
      <c r="AC7" s="146">
        <v>3.76</v>
      </c>
      <c r="AD7" s="146">
        <v>3.656</v>
      </c>
      <c r="AE7" s="146">
        <v>3.619</v>
      </c>
      <c r="AF7" s="146">
        <v>3.257</v>
      </c>
      <c r="AG7" s="45"/>
    </row>
    <row r="8" spans="1:33" ht="23.25">
      <c r="A8" s="14" t="s">
        <v>2</v>
      </c>
      <c r="B8" s="45">
        <v>14.3</v>
      </c>
      <c r="C8" s="45">
        <v>16.8</v>
      </c>
      <c r="D8" s="45">
        <v>15.5</v>
      </c>
      <c r="E8" s="45">
        <v>17.2</v>
      </c>
      <c r="F8" s="45">
        <v>15.6</v>
      </c>
      <c r="G8" s="45">
        <v>16.7</v>
      </c>
      <c r="H8" s="45">
        <v>15.7</v>
      </c>
      <c r="I8" s="45">
        <v>15.8</v>
      </c>
      <c r="J8" s="45">
        <v>15.6</v>
      </c>
      <c r="K8" s="45">
        <v>15.5</v>
      </c>
      <c r="L8" s="45">
        <v>15.6</v>
      </c>
      <c r="M8" s="45">
        <v>16.4</v>
      </c>
      <c r="N8" s="45">
        <v>20.4</v>
      </c>
      <c r="O8" s="45">
        <v>23.6</v>
      </c>
      <c r="P8" s="45">
        <v>21.7</v>
      </c>
      <c r="Q8" s="45">
        <v>22.5</v>
      </c>
      <c r="R8" s="45">
        <v>21.6</v>
      </c>
      <c r="S8" s="45">
        <v>23.1</v>
      </c>
      <c r="T8" s="45">
        <v>22.2</v>
      </c>
      <c r="U8" s="45">
        <v>24.5</v>
      </c>
      <c r="V8" s="45">
        <v>25.9</v>
      </c>
      <c r="W8" s="45">
        <v>22.3</v>
      </c>
      <c r="X8" s="45">
        <v>20.9</v>
      </c>
      <c r="Y8" s="45">
        <v>20.3</v>
      </c>
      <c r="Z8" s="45">
        <v>19.4</v>
      </c>
      <c r="AA8" s="45">
        <v>16.1</v>
      </c>
      <c r="AB8" s="45">
        <v>17.1</v>
      </c>
      <c r="AC8" s="45">
        <v>16.7</v>
      </c>
      <c r="AD8" s="45">
        <v>17.3</v>
      </c>
      <c r="AE8" s="45">
        <v>18.6</v>
      </c>
      <c r="AF8" s="45">
        <v>18.8</v>
      </c>
      <c r="AG8" s="45"/>
    </row>
    <row r="9" spans="1:33" ht="23.25">
      <c r="A9" s="14"/>
      <c r="B9" s="77">
        <f aca="true" t="shared" si="0" ref="B9:AF9">SUM(B7:B8)</f>
        <v>17.8</v>
      </c>
      <c r="C9" s="77">
        <f t="shared" si="0"/>
        <v>20.400000000000002</v>
      </c>
      <c r="D9" s="77">
        <f t="shared" si="0"/>
        <v>18.9</v>
      </c>
      <c r="E9" s="77">
        <f t="shared" si="0"/>
        <v>20.3</v>
      </c>
      <c r="F9" s="77">
        <f t="shared" si="0"/>
        <v>18.8</v>
      </c>
      <c r="G9" s="77">
        <f t="shared" si="0"/>
        <v>20.2</v>
      </c>
      <c r="H9" s="77">
        <f t="shared" si="0"/>
        <v>19.2</v>
      </c>
      <c r="I9" s="77">
        <f t="shared" si="0"/>
        <v>19.1</v>
      </c>
      <c r="J9" s="77">
        <f t="shared" si="0"/>
        <v>18.6</v>
      </c>
      <c r="K9" s="77">
        <f t="shared" si="0"/>
        <v>18.5</v>
      </c>
      <c r="L9" s="77">
        <f t="shared" si="0"/>
        <v>18.7</v>
      </c>
      <c r="M9" s="77">
        <f t="shared" si="0"/>
        <v>19.5</v>
      </c>
      <c r="N9" s="77">
        <f t="shared" si="0"/>
        <v>22.2</v>
      </c>
      <c r="O9" s="77">
        <f t="shared" si="0"/>
        <v>23.6</v>
      </c>
      <c r="P9" s="77">
        <f t="shared" si="0"/>
        <v>21.7</v>
      </c>
      <c r="Q9" s="77">
        <f t="shared" si="0"/>
        <v>22.5</v>
      </c>
      <c r="R9" s="77">
        <f t="shared" si="0"/>
        <v>21.6</v>
      </c>
      <c r="S9" s="77">
        <f t="shared" si="0"/>
        <v>23.1</v>
      </c>
      <c r="T9" s="77">
        <f t="shared" si="0"/>
        <v>22.2</v>
      </c>
      <c r="U9" s="77">
        <f t="shared" si="0"/>
        <v>24.5</v>
      </c>
      <c r="V9" s="77">
        <f t="shared" si="0"/>
        <v>25.9</v>
      </c>
      <c r="W9" s="77">
        <f t="shared" si="0"/>
        <v>25.8</v>
      </c>
      <c r="X9" s="77">
        <f t="shared" si="0"/>
        <v>24</v>
      </c>
      <c r="Y9" s="77">
        <f t="shared" si="0"/>
        <v>23.6</v>
      </c>
      <c r="Z9" s="77">
        <f t="shared" si="0"/>
        <v>22.58</v>
      </c>
      <c r="AA9" s="77">
        <f t="shared" si="0"/>
        <v>20.129</v>
      </c>
      <c r="AB9" s="77">
        <f t="shared" si="0"/>
        <v>20.55</v>
      </c>
      <c r="AC9" s="77">
        <f t="shared" si="0"/>
        <v>20.46</v>
      </c>
      <c r="AD9" s="77">
        <f t="shared" si="0"/>
        <v>20.956</v>
      </c>
      <c r="AE9" s="77">
        <f t="shared" si="0"/>
        <v>22.219</v>
      </c>
      <c r="AF9" s="77">
        <f t="shared" si="0"/>
        <v>22.057000000000002</v>
      </c>
      <c r="AG9" s="40">
        <f>AVERAGE(B9:AF9)</f>
        <v>21.279064516129033</v>
      </c>
    </row>
    <row r="10" spans="1:33" ht="23.25">
      <c r="A10" s="16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45"/>
    </row>
    <row r="11" spans="1:33" ht="23.25">
      <c r="A11" s="14" t="s">
        <v>19</v>
      </c>
      <c r="B11" s="45">
        <v>15.468999999999998</v>
      </c>
      <c r="C11" s="45">
        <v>16.148000000000003</v>
      </c>
      <c r="D11" s="45">
        <v>16.006</v>
      </c>
      <c r="E11" s="45">
        <v>15.954999999999998</v>
      </c>
      <c r="F11" s="45">
        <v>15.387999999999998</v>
      </c>
      <c r="G11" s="45">
        <v>14.903</v>
      </c>
      <c r="H11" s="61">
        <v>16.17</v>
      </c>
      <c r="I11" s="61">
        <v>14.965</v>
      </c>
      <c r="J11" s="61">
        <v>13.77</v>
      </c>
      <c r="K11" s="61">
        <v>15.193999999999999</v>
      </c>
      <c r="L11" s="45">
        <v>16.198</v>
      </c>
      <c r="M11" s="45">
        <v>15.835</v>
      </c>
      <c r="N11" s="45">
        <v>15.102</v>
      </c>
      <c r="O11" s="45">
        <v>14.988000000000001</v>
      </c>
      <c r="P11" s="45">
        <v>16.043</v>
      </c>
      <c r="Q11" s="45">
        <v>15.806000000000001</v>
      </c>
      <c r="R11" s="45">
        <v>15.659</v>
      </c>
      <c r="S11" s="45">
        <v>15.311</v>
      </c>
      <c r="T11" s="45">
        <v>16.677999999999997</v>
      </c>
      <c r="U11" s="45">
        <v>15.219000000000001</v>
      </c>
      <c r="V11" s="45">
        <v>15.678999999999998</v>
      </c>
      <c r="W11" s="45">
        <v>15.883</v>
      </c>
      <c r="X11" s="45">
        <v>17.306</v>
      </c>
      <c r="Y11" s="45">
        <v>17.977999999999998</v>
      </c>
      <c r="Z11" s="45">
        <v>17.976</v>
      </c>
      <c r="AA11" s="45">
        <v>16.355999999999998</v>
      </c>
      <c r="AB11" s="45">
        <v>16.055</v>
      </c>
      <c r="AC11" s="45">
        <v>15.704</v>
      </c>
      <c r="AD11" s="45">
        <v>15.554</v>
      </c>
      <c r="AE11" s="45">
        <v>15.382</v>
      </c>
      <c r="AF11" s="45">
        <v>16.128</v>
      </c>
      <c r="AG11" s="45"/>
    </row>
    <row r="12" spans="1:33" ht="23.25">
      <c r="A12" s="18" t="s">
        <v>28</v>
      </c>
      <c r="B12" s="45">
        <v>-0.547</v>
      </c>
      <c r="C12" s="45">
        <v>-0.577</v>
      </c>
      <c r="D12" s="45">
        <v>-0.684</v>
      </c>
      <c r="E12" s="45">
        <v>-0.585</v>
      </c>
      <c r="F12" s="45">
        <v>0.852</v>
      </c>
      <c r="G12" s="45">
        <v>0.869</v>
      </c>
      <c r="H12" s="61">
        <v>0.83</v>
      </c>
      <c r="I12" s="61">
        <v>0.83</v>
      </c>
      <c r="J12" s="61">
        <v>0.814</v>
      </c>
      <c r="K12" s="61">
        <v>0.726</v>
      </c>
      <c r="L12" s="45">
        <v>0.839</v>
      </c>
      <c r="M12" s="45">
        <v>0</v>
      </c>
      <c r="N12" s="45">
        <v>0.003</v>
      </c>
      <c r="O12" s="45">
        <v>0.86</v>
      </c>
      <c r="P12" s="45">
        <v>0.85</v>
      </c>
      <c r="Q12" s="45">
        <v>0.849</v>
      </c>
      <c r="R12" s="45">
        <v>0.848</v>
      </c>
      <c r="S12" s="45">
        <v>0.846</v>
      </c>
      <c r="T12" s="45">
        <v>1.042</v>
      </c>
      <c r="U12" s="45">
        <v>0.764</v>
      </c>
      <c r="V12" s="45">
        <v>0.8</v>
      </c>
      <c r="W12" s="45">
        <v>0.918</v>
      </c>
      <c r="X12" s="45">
        <v>1.172</v>
      </c>
      <c r="Y12" s="45">
        <v>1.155</v>
      </c>
      <c r="Z12" s="45">
        <v>1.167</v>
      </c>
      <c r="AA12" s="45">
        <v>0.85</v>
      </c>
      <c r="AB12" s="45">
        <v>0.015</v>
      </c>
      <c r="AC12" s="45">
        <v>0</v>
      </c>
      <c r="AD12" s="45">
        <v>0</v>
      </c>
      <c r="AE12" s="45">
        <v>0</v>
      </c>
      <c r="AF12" s="45">
        <v>0.231</v>
      </c>
      <c r="AG12" s="45"/>
    </row>
    <row r="13" spans="1:33" ht="23.25">
      <c r="A13" s="14" t="s">
        <v>5</v>
      </c>
      <c r="B13" s="45">
        <v>3.282</v>
      </c>
      <c r="C13" s="45">
        <v>3.333</v>
      </c>
      <c r="D13" s="45">
        <v>3.151</v>
      </c>
      <c r="E13" s="45">
        <v>3.31</v>
      </c>
      <c r="F13" s="45">
        <v>3.287</v>
      </c>
      <c r="G13" s="45">
        <v>3.212</v>
      </c>
      <c r="H13" s="61">
        <v>3.247</v>
      </c>
      <c r="I13" s="61">
        <v>3.246</v>
      </c>
      <c r="J13" s="61">
        <v>3.369</v>
      </c>
      <c r="K13" s="61">
        <v>3.39</v>
      </c>
      <c r="L13" s="45">
        <v>3.633</v>
      </c>
      <c r="M13" s="45">
        <v>3.59</v>
      </c>
      <c r="N13" s="45">
        <v>3.56</v>
      </c>
      <c r="O13" s="45">
        <v>3.624</v>
      </c>
      <c r="P13" s="45">
        <v>3.648</v>
      </c>
      <c r="Q13" s="45">
        <v>3.483</v>
      </c>
      <c r="R13" s="45">
        <v>3.56</v>
      </c>
      <c r="S13" s="45">
        <v>3.56</v>
      </c>
      <c r="T13" s="45">
        <v>3.329</v>
      </c>
      <c r="U13" s="45">
        <v>3.294</v>
      </c>
      <c r="V13" s="45">
        <v>3.428</v>
      </c>
      <c r="W13" s="45">
        <v>3.269</v>
      </c>
      <c r="X13" s="45">
        <v>3.33</v>
      </c>
      <c r="Y13" s="45">
        <v>3.292</v>
      </c>
      <c r="Z13" s="45">
        <v>3.41</v>
      </c>
      <c r="AA13" s="45">
        <v>3.28</v>
      </c>
      <c r="AB13" s="45">
        <v>3.555</v>
      </c>
      <c r="AC13" s="45">
        <v>3.401</v>
      </c>
      <c r="AD13" s="45">
        <v>3.495</v>
      </c>
      <c r="AE13" s="45">
        <v>3.467</v>
      </c>
      <c r="AF13" s="45">
        <v>3.549</v>
      </c>
      <c r="AG13" s="45"/>
    </row>
    <row r="14" spans="1:33" ht="23.25">
      <c r="A14" s="14" t="s">
        <v>6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/>
    </row>
    <row r="15" spans="1:33" ht="23.25">
      <c r="A15" s="14" t="s">
        <v>7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/>
    </row>
    <row r="16" spans="1:33" ht="23.25">
      <c r="A16" s="14"/>
      <c r="B16" s="77">
        <f aca="true" t="shared" si="1" ref="B16:AF16">SUM(B11:B15)</f>
        <v>18.203999999999997</v>
      </c>
      <c r="C16" s="77">
        <f t="shared" si="1"/>
        <v>18.904000000000003</v>
      </c>
      <c r="D16" s="77">
        <f t="shared" si="1"/>
        <v>18.473</v>
      </c>
      <c r="E16" s="77">
        <f t="shared" si="1"/>
        <v>18.679999999999996</v>
      </c>
      <c r="F16" s="77">
        <f t="shared" si="1"/>
        <v>19.526999999999997</v>
      </c>
      <c r="G16" s="77">
        <f t="shared" si="1"/>
        <v>18.984</v>
      </c>
      <c r="H16" s="77">
        <f t="shared" si="1"/>
        <v>20.247</v>
      </c>
      <c r="I16" s="77">
        <f t="shared" si="1"/>
        <v>19.041</v>
      </c>
      <c r="J16" s="77">
        <f t="shared" si="1"/>
        <v>17.953</v>
      </c>
      <c r="K16" s="77">
        <f t="shared" si="1"/>
        <v>19.31</v>
      </c>
      <c r="L16" s="77">
        <f t="shared" si="1"/>
        <v>20.669999999999998</v>
      </c>
      <c r="M16" s="77">
        <f t="shared" si="1"/>
        <v>19.425</v>
      </c>
      <c r="N16" s="77">
        <f t="shared" si="1"/>
        <v>18.665</v>
      </c>
      <c r="O16" s="77">
        <f t="shared" si="1"/>
        <v>19.472</v>
      </c>
      <c r="P16" s="77">
        <f t="shared" si="1"/>
        <v>20.541</v>
      </c>
      <c r="Q16" s="77">
        <f t="shared" si="1"/>
        <v>20.138</v>
      </c>
      <c r="R16" s="77">
        <f t="shared" si="1"/>
        <v>20.067</v>
      </c>
      <c r="S16" s="77">
        <f t="shared" si="1"/>
        <v>19.717</v>
      </c>
      <c r="T16" s="77">
        <f t="shared" si="1"/>
        <v>21.049</v>
      </c>
      <c r="U16" s="77">
        <f t="shared" si="1"/>
        <v>19.277</v>
      </c>
      <c r="V16" s="77">
        <f t="shared" si="1"/>
        <v>19.907</v>
      </c>
      <c r="W16" s="77">
        <f t="shared" si="1"/>
        <v>20.07</v>
      </c>
      <c r="X16" s="77">
        <f t="shared" si="1"/>
        <v>21.808</v>
      </c>
      <c r="Y16" s="77">
        <f t="shared" si="1"/>
        <v>22.424999999999997</v>
      </c>
      <c r="Z16" s="77">
        <f t="shared" si="1"/>
        <v>22.553</v>
      </c>
      <c r="AA16" s="77">
        <f t="shared" si="1"/>
        <v>20.486</v>
      </c>
      <c r="AB16" s="77">
        <f t="shared" si="1"/>
        <v>19.625</v>
      </c>
      <c r="AC16" s="77">
        <f t="shared" si="1"/>
        <v>19.105</v>
      </c>
      <c r="AD16" s="77">
        <f t="shared" si="1"/>
        <v>19.049</v>
      </c>
      <c r="AE16" s="77">
        <f t="shared" si="1"/>
        <v>18.849</v>
      </c>
      <c r="AF16" s="77">
        <f t="shared" si="1"/>
        <v>19.908</v>
      </c>
      <c r="AG16" s="40">
        <f>AVERAGE(C16:AF16)</f>
        <v>19.7975</v>
      </c>
    </row>
    <row r="17" spans="1:33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45"/>
    </row>
    <row r="18" spans="1:33" ht="23.25">
      <c r="A18" s="14" t="s">
        <v>9</v>
      </c>
      <c r="B18" s="114">
        <v>19.98</v>
      </c>
      <c r="C18" s="114">
        <v>20.17</v>
      </c>
      <c r="D18" s="114">
        <v>24.08</v>
      </c>
      <c r="E18" s="114">
        <v>14.68</v>
      </c>
      <c r="F18" s="114">
        <v>19.3</v>
      </c>
      <c r="G18" s="114">
        <v>20.19</v>
      </c>
      <c r="H18" s="114">
        <v>25.56</v>
      </c>
      <c r="I18" s="114">
        <v>15.23</v>
      </c>
      <c r="J18" s="114">
        <v>20.13</v>
      </c>
      <c r="K18" s="114">
        <v>21.7</v>
      </c>
      <c r="L18" s="114">
        <v>24.65</v>
      </c>
      <c r="M18" s="114">
        <v>13.96</v>
      </c>
      <c r="N18" s="114">
        <v>16.56</v>
      </c>
      <c r="O18" s="114">
        <v>14.79</v>
      </c>
      <c r="P18" s="114">
        <v>15.22</v>
      </c>
      <c r="Q18" s="114">
        <v>16.27</v>
      </c>
      <c r="R18" s="114">
        <v>16.14</v>
      </c>
      <c r="S18" s="114">
        <v>14.64</v>
      </c>
      <c r="T18" s="114">
        <v>18.87</v>
      </c>
      <c r="U18" s="45">
        <v>15.91</v>
      </c>
      <c r="V18" s="45">
        <v>27.29</v>
      </c>
      <c r="W18" s="45">
        <v>17.47</v>
      </c>
      <c r="X18" s="45">
        <v>22.42</v>
      </c>
      <c r="Y18" s="45">
        <v>22.54</v>
      </c>
      <c r="Z18" s="45">
        <v>16.81</v>
      </c>
      <c r="AA18" s="45">
        <v>18.85</v>
      </c>
      <c r="AB18" s="45">
        <v>26.65</v>
      </c>
      <c r="AC18" s="45">
        <v>18.54</v>
      </c>
      <c r="AD18" s="45">
        <v>20.79</v>
      </c>
      <c r="AE18" s="45">
        <v>21.63</v>
      </c>
      <c r="AF18" s="45">
        <v>25.27</v>
      </c>
      <c r="AG18" s="45"/>
    </row>
    <row r="19" spans="1:33" ht="23.25">
      <c r="A19" s="18" t="s">
        <v>28</v>
      </c>
      <c r="B19" s="114">
        <v>0</v>
      </c>
      <c r="C19" s="114">
        <v>0</v>
      </c>
      <c r="D19" s="114">
        <v>0</v>
      </c>
      <c r="E19" s="114">
        <v>-0.19</v>
      </c>
      <c r="F19" s="114">
        <v>-0.25</v>
      </c>
      <c r="G19" s="114">
        <v>0</v>
      </c>
      <c r="H19" s="114">
        <v>0</v>
      </c>
      <c r="I19" s="114">
        <v>0</v>
      </c>
      <c r="J19" s="114">
        <v>-0.04</v>
      </c>
      <c r="K19" s="114">
        <v>-0.19</v>
      </c>
      <c r="L19" s="114">
        <v>-0.14</v>
      </c>
      <c r="M19" s="114">
        <v>0</v>
      </c>
      <c r="N19" s="114">
        <v>-0.15</v>
      </c>
      <c r="O19" s="114">
        <v>-0.34</v>
      </c>
      <c r="P19" s="114">
        <v>-0.34</v>
      </c>
      <c r="Q19" s="114">
        <v>-0.34</v>
      </c>
      <c r="R19" s="114">
        <v>-0.34</v>
      </c>
      <c r="S19" s="114">
        <v>-0.34</v>
      </c>
      <c r="T19" s="114">
        <v>-0.35</v>
      </c>
      <c r="U19" s="45">
        <v>-0.35</v>
      </c>
      <c r="V19" s="45">
        <v>-0.32</v>
      </c>
      <c r="W19" s="45">
        <v>-0.33</v>
      </c>
      <c r="X19" s="45">
        <v>-0.33</v>
      </c>
      <c r="Y19" s="45">
        <v>0</v>
      </c>
      <c r="Z19" s="45">
        <v>0</v>
      </c>
      <c r="AA19" s="45">
        <v>0</v>
      </c>
      <c r="AB19" s="45">
        <v>0.2</v>
      </c>
      <c r="AC19" s="45">
        <v>0.2</v>
      </c>
      <c r="AD19" s="45">
        <v>0.35</v>
      </c>
      <c r="AE19" s="45">
        <v>0.35</v>
      </c>
      <c r="AF19" s="45">
        <v>0.35</v>
      </c>
      <c r="AG19" s="45"/>
    </row>
    <row r="20" spans="1:33" ht="23.25">
      <c r="A20" s="14" t="s">
        <v>10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23.25">
      <c r="A21" s="14" t="s">
        <v>25</v>
      </c>
      <c r="B21" s="114">
        <v>53</v>
      </c>
      <c r="C21" s="114">
        <v>56</v>
      </c>
      <c r="D21" s="114">
        <v>53</v>
      </c>
      <c r="E21" s="114">
        <v>53</v>
      </c>
      <c r="F21" s="114">
        <v>63</v>
      </c>
      <c r="G21" s="114">
        <v>56</v>
      </c>
      <c r="H21" s="114">
        <v>45</v>
      </c>
      <c r="I21" s="114">
        <v>42</v>
      </c>
      <c r="J21" s="114">
        <v>41</v>
      </c>
      <c r="K21" s="114">
        <v>47</v>
      </c>
      <c r="L21" s="114">
        <v>57</v>
      </c>
      <c r="M21" s="114">
        <v>51</v>
      </c>
      <c r="N21" s="114">
        <v>53</v>
      </c>
      <c r="O21" s="114">
        <v>60</v>
      </c>
      <c r="P21" s="114">
        <v>59</v>
      </c>
      <c r="Q21" s="114">
        <v>60</v>
      </c>
      <c r="R21" s="114">
        <v>59</v>
      </c>
      <c r="S21" s="114">
        <v>55</v>
      </c>
      <c r="T21" s="114">
        <v>63</v>
      </c>
      <c r="U21" s="45">
        <v>55</v>
      </c>
      <c r="V21" s="45">
        <v>58</v>
      </c>
      <c r="W21" s="45">
        <v>66</v>
      </c>
      <c r="X21" s="45">
        <v>59</v>
      </c>
      <c r="Y21" s="45">
        <v>58</v>
      </c>
      <c r="Z21" s="45">
        <v>57</v>
      </c>
      <c r="AA21" s="45">
        <v>53</v>
      </c>
      <c r="AB21" s="45">
        <v>69</v>
      </c>
      <c r="AC21" s="45">
        <v>60</v>
      </c>
      <c r="AD21" s="45">
        <v>59</v>
      </c>
      <c r="AE21" s="45">
        <v>52</v>
      </c>
      <c r="AF21" s="45">
        <v>51</v>
      </c>
      <c r="AG21" s="45"/>
    </row>
    <row r="22" spans="1:33" ht="23.25">
      <c r="A22" s="14" t="s">
        <v>24</v>
      </c>
      <c r="B22" s="114"/>
      <c r="C22" s="114"/>
      <c r="D22" s="114"/>
      <c r="E22" s="114"/>
      <c r="F22" s="114"/>
      <c r="G22" s="114"/>
      <c r="H22" s="114"/>
      <c r="I22" s="114"/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6.72</v>
      </c>
      <c r="T22" s="114">
        <v>0</v>
      </c>
      <c r="U22" s="45">
        <v>0</v>
      </c>
      <c r="V22" s="45">
        <v>0</v>
      </c>
      <c r="W22" s="45">
        <v>7</v>
      </c>
      <c r="X22" s="45">
        <v>0</v>
      </c>
      <c r="Y22" s="45">
        <v>0</v>
      </c>
      <c r="Z22" s="45">
        <v>0</v>
      </c>
      <c r="AA22" s="45">
        <v>13</v>
      </c>
      <c r="AB22" s="45">
        <v>0</v>
      </c>
      <c r="AC22" s="45">
        <v>0</v>
      </c>
      <c r="AD22" s="45">
        <v>17</v>
      </c>
      <c r="AE22" s="45">
        <v>0</v>
      </c>
      <c r="AF22" s="45">
        <v>0</v>
      </c>
      <c r="AG22" s="45"/>
    </row>
    <row r="23" spans="1:33" ht="23.25">
      <c r="A23" s="14" t="s">
        <v>26</v>
      </c>
      <c r="B23" s="114"/>
      <c r="C23" s="114"/>
      <c r="D23" s="114"/>
      <c r="E23" s="114"/>
      <c r="F23" s="114"/>
      <c r="G23" s="114"/>
      <c r="H23" s="114"/>
      <c r="I23" s="114"/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/>
    </row>
    <row r="24" spans="1:33" ht="23.25">
      <c r="A24" s="14" t="s">
        <v>27</v>
      </c>
      <c r="B24" s="114"/>
      <c r="C24" s="114"/>
      <c r="D24" s="114"/>
      <c r="E24" s="114"/>
      <c r="F24" s="114"/>
      <c r="G24" s="114"/>
      <c r="H24" s="114"/>
      <c r="I24" s="114"/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/>
    </row>
    <row r="25" spans="1:33" ht="23.25">
      <c r="A25" s="14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23.25">
      <c r="A26" s="14" t="s">
        <v>5</v>
      </c>
      <c r="B26" s="114">
        <v>1</v>
      </c>
      <c r="C26" s="114">
        <v>1</v>
      </c>
      <c r="D26" s="114">
        <v>1</v>
      </c>
      <c r="E26" s="114">
        <v>1</v>
      </c>
      <c r="F26" s="114">
        <v>1</v>
      </c>
      <c r="G26" s="114">
        <v>1</v>
      </c>
      <c r="H26" s="114">
        <v>1</v>
      </c>
      <c r="I26" s="114">
        <v>1</v>
      </c>
      <c r="J26" s="114">
        <v>0.578</v>
      </c>
      <c r="K26" s="114">
        <v>0.578</v>
      </c>
      <c r="L26" s="114">
        <v>0.578</v>
      </c>
      <c r="M26" s="114">
        <v>0.578</v>
      </c>
      <c r="N26" s="114">
        <v>0.578</v>
      </c>
      <c r="O26" s="114">
        <v>0.578</v>
      </c>
      <c r="P26" s="114">
        <v>0.578</v>
      </c>
      <c r="Q26" s="114">
        <v>0.915</v>
      </c>
      <c r="R26" s="114">
        <v>0.915</v>
      </c>
      <c r="S26" s="114">
        <v>0.915</v>
      </c>
      <c r="T26" s="114">
        <v>0.915</v>
      </c>
      <c r="U26" s="45">
        <v>0.915</v>
      </c>
      <c r="V26" s="45">
        <v>0.915</v>
      </c>
      <c r="W26" s="45">
        <v>0.915</v>
      </c>
      <c r="X26" s="45">
        <v>1.2</v>
      </c>
      <c r="Y26" s="45">
        <v>1.2</v>
      </c>
      <c r="Z26" s="45">
        <v>1.2</v>
      </c>
      <c r="AA26" s="45">
        <v>1.2</v>
      </c>
      <c r="AB26" s="45">
        <v>1.2</v>
      </c>
      <c r="AC26" s="45">
        <v>1.2</v>
      </c>
      <c r="AD26" s="45">
        <v>1.2</v>
      </c>
      <c r="AE26" s="45">
        <v>1.2</v>
      </c>
      <c r="AF26" s="45">
        <v>1.2</v>
      </c>
      <c r="AG26" s="45"/>
    </row>
    <row r="27" spans="1:33" ht="23.25">
      <c r="A27" s="14" t="s">
        <v>11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23.25">
      <c r="A28" s="14" t="s">
        <v>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23.25">
      <c r="A29" s="14"/>
      <c r="B29" s="77">
        <f>SUM(B18+B19+B20+B25+B26+B27+B28)</f>
        <v>20.98</v>
      </c>
      <c r="C29" s="77">
        <f aca="true" t="shared" si="2" ref="C29:AF29">SUM(C18+C19+C20+C25+C26+C27+C28)</f>
        <v>21.17</v>
      </c>
      <c r="D29" s="77">
        <f t="shared" si="2"/>
        <v>25.08</v>
      </c>
      <c r="E29" s="77">
        <f t="shared" si="2"/>
        <v>15.49</v>
      </c>
      <c r="F29" s="77">
        <f t="shared" si="2"/>
        <v>20.05</v>
      </c>
      <c r="G29" s="77">
        <f t="shared" si="2"/>
        <v>21.19</v>
      </c>
      <c r="H29" s="77">
        <f t="shared" si="2"/>
        <v>26.56</v>
      </c>
      <c r="I29" s="77">
        <f t="shared" si="2"/>
        <v>16.23</v>
      </c>
      <c r="J29" s="77">
        <f t="shared" si="2"/>
        <v>20.668</v>
      </c>
      <c r="K29" s="77">
        <f t="shared" si="2"/>
        <v>22.087999999999997</v>
      </c>
      <c r="L29" s="77">
        <f t="shared" si="2"/>
        <v>25.087999999999997</v>
      </c>
      <c r="M29" s="77">
        <f t="shared" si="2"/>
        <v>14.538</v>
      </c>
      <c r="N29" s="77">
        <f t="shared" si="2"/>
        <v>16.988</v>
      </c>
      <c r="O29" s="77">
        <f t="shared" si="2"/>
        <v>15.027999999999999</v>
      </c>
      <c r="P29" s="77">
        <f t="shared" si="2"/>
        <v>15.458</v>
      </c>
      <c r="Q29" s="77">
        <f t="shared" si="2"/>
        <v>16.845</v>
      </c>
      <c r="R29" s="77">
        <f t="shared" si="2"/>
        <v>16.715</v>
      </c>
      <c r="S29" s="77">
        <f t="shared" si="2"/>
        <v>15.215</v>
      </c>
      <c r="T29" s="77">
        <f t="shared" si="2"/>
        <v>19.435</v>
      </c>
      <c r="U29" s="77">
        <f t="shared" si="2"/>
        <v>16.475</v>
      </c>
      <c r="V29" s="77">
        <f t="shared" si="2"/>
        <v>27.884999999999998</v>
      </c>
      <c r="W29" s="77">
        <f t="shared" si="2"/>
        <v>18.055</v>
      </c>
      <c r="X29" s="77">
        <f t="shared" si="2"/>
        <v>23.290000000000003</v>
      </c>
      <c r="Y29" s="77">
        <f t="shared" si="2"/>
        <v>23.74</v>
      </c>
      <c r="Z29" s="77">
        <f t="shared" si="2"/>
        <v>18.009999999999998</v>
      </c>
      <c r="AA29" s="77">
        <f t="shared" si="2"/>
        <v>20.05</v>
      </c>
      <c r="AB29" s="77">
        <f t="shared" si="2"/>
        <v>28.049999999999997</v>
      </c>
      <c r="AC29" s="77">
        <f t="shared" si="2"/>
        <v>19.939999999999998</v>
      </c>
      <c r="AD29" s="77">
        <f t="shared" si="2"/>
        <v>22.34</v>
      </c>
      <c r="AE29" s="77">
        <f t="shared" si="2"/>
        <v>23.18</v>
      </c>
      <c r="AF29" s="77">
        <f t="shared" si="2"/>
        <v>26.82</v>
      </c>
      <c r="AG29" s="40">
        <f>AVERAGE(B29:AF29)</f>
        <v>20.408096774193545</v>
      </c>
    </row>
    <row r="30" spans="1:33" ht="23.25">
      <c r="A30" s="16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45"/>
    </row>
    <row r="31" spans="1:33" ht="23.25">
      <c r="A31" s="14" t="s">
        <v>13</v>
      </c>
      <c r="B31" s="45">
        <v>2.5</v>
      </c>
      <c r="C31" s="45">
        <v>2.5</v>
      </c>
      <c r="D31" s="45">
        <v>2</v>
      </c>
      <c r="E31" s="45">
        <v>2.5</v>
      </c>
      <c r="F31" s="45">
        <v>2.2</v>
      </c>
      <c r="G31" s="45">
        <v>2.5</v>
      </c>
      <c r="H31" s="45">
        <v>2.9</v>
      </c>
      <c r="I31" s="45">
        <v>0</v>
      </c>
      <c r="J31" s="45">
        <v>0</v>
      </c>
      <c r="K31" s="45">
        <v>2</v>
      </c>
      <c r="L31" s="45">
        <v>2.5</v>
      </c>
      <c r="M31" s="45">
        <v>2.1</v>
      </c>
      <c r="N31" s="45">
        <v>3.4</v>
      </c>
      <c r="O31" s="45">
        <v>2.3</v>
      </c>
      <c r="P31" s="45">
        <v>2.4</v>
      </c>
      <c r="Q31" s="45">
        <v>2.6</v>
      </c>
      <c r="R31" s="45">
        <v>2.5</v>
      </c>
      <c r="S31" s="45">
        <v>0</v>
      </c>
      <c r="T31" s="45">
        <v>2</v>
      </c>
      <c r="U31" s="45">
        <v>2</v>
      </c>
      <c r="V31" s="45">
        <v>2</v>
      </c>
      <c r="W31" s="45">
        <v>2</v>
      </c>
      <c r="X31" s="45">
        <v>0</v>
      </c>
      <c r="Y31" s="45">
        <v>0</v>
      </c>
      <c r="Z31" s="45">
        <v>0</v>
      </c>
      <c r="AA31" s="45">
        <v>3.1</v>
      </c>
      <c r="AB31" s="45">
        <v>2</v>
      </c>
      <c r="AC31" s="45">
        <v>0</v>
      </c>
      <c r="AD31" s="45">
        <v>2.7</v>
      </c>
      <c r="AE31" s="45">
        <v>2.1</v>
      </c>
      <c r="AF31" s="45">
        <v>2.2</v>
      </c>
      <c r="AG31" s="45"/>
    </row>
    <row r="32" spans="1:33" ht="23.25">
      <c r="A32" s="14" t="s">
        <v>31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2.7</v>
      </c>
      <c r="J32" s="45">
        <v>2.1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2.6</v>
      </c>
      <c r="T32" s="45">
        <v>0.9</v>
      </c>
      <c r="U32" s="45">
        <v>0.4</v>
      </c>
      <c r="V32" s="45">
        <v>0.9</v>
      </c>
      <c r="W32" s="45">
        <v>1.1</v>
      </c>
      <c r="X32" s="45">
        <v>2.9</v>
      </c>
      <c r="Y32" s="45">
        <v>3.6</v>
      </c>
      <c r="Z32" s="45">
        <v>2.8</v>
      </c>
      <c r="AA32" s="45">
        <v>0</v>
      </c>
      <c r="AB32" s="45">
        <v>0.6</v>
      </c>
      <c r="AC32" s="45">
        <v>2.8</v>
      </c>
      <c r="AD32" s="45">
        <v>0</v>
      </c>
      <c r="AE32" s="45">
        <v>0</v>
      </c>
      <c r="AF32" s="45">
        <v>0</v>
      </c>
      <c r="AG32" s="45">
        <f>SUM(B32:AF32)</f>
        <v>23.400000000000006</v>
      </c>
    </row>
    <row r="33" spans="1:33" ht="23.25">
      <c r="A33" s="14" t="s">
        <v>4</v>
      </c>
      <c r="B33" s="45">
        <v>1.3</v>
      </c>
      <c r="C33" s="45">
        <v>1.3</v>
      </c>
      <c r="D33" s="45">
        <v>1.3</v>
      </c>
      <c r="E33" s="45">
        <v>1.3</v>
      </c>
      <c r="F33" s="45">
        <v>1.3</v>
      </c>
      <c r="G33" s="45">
        <v>1.3</v>
      </c>
      <c r="H33" s="45">
        <v>1.3</v>
      </c>
      <c r="I33" s="45">
        <v>1.3</v>
      </c>
      <c r="J33" s="45">
        <v>1.3</v>
      </c>
      <c r="K33" s="45">
        <v>1.3</v>
      </c>
      <c r="L33" s="45">
        <v>1.3</v>
      </c>
      <c r="M33" s="45">
        <v>1.3</v>
      </c>
      <c r="N33" s="45">
        <v>1.3</v>
      </c>
      <c r="O33" s="45">
        <v>1.3</v>
      </c>
      <c r="P33" s="45">
        <v>1.3</v>
      </c>
      <c r="Q33" s="45">
        <v>1.3</v>
      </c>
      <c r="R33" s="45">
        <v>1.3</v>
      </c>
      <c r="S33" s="45">
        <v>1.3</v>
      </c>
      <c r="T33" s="45">
        <v>1.3</v>
      </c>
      <c r="U33" s="45">
        <v>1.3</v>
      </c>
      <c r="V33" s="45">
        <v>1.3</v>
      </c>
      <c r="W33" s="45">
        <v>1.3</v>
      </c>
      <c r="X33" s="45">
        <v>1.3</v>
      </c>
      <c r="Y33" s="45">
        <v>1.3</v>
      </c>
      <c r="Z33" s="45">
        <v>1.3</v>
      </c>
      <c r="AA33" s="45">
        <v>1.3</v>
      </c>
      <c r="AB33" s="45">
        <v>1.3</v>
      </c>
      <c r="AC33" s="45">
        <v>1.3</v>
      </c>
      <c r="AD33" s="45">
        <v>1.3</v>
      </c>
      <c r="AE33" s="45">
        <v>1.3</v>
      </c>
      <c r="AF33" s="45">
        <v>1.3</v>
      </c>
      <c r="AG33" s="45"/>
    </row>
    <row r="34" spans="1:33" ht="23.25">
      <c r="A34" s="14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/>
    </row>
    <row r="35" spans="1:33" ht="23.25">
      <c r="A35" s="14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/>
    </row>
    <row r="36" spans="1:33" ht="23.25">
      <c r="A36" s="16"/>
      <c r="B36" s="77">
        <f aca="true" t="shared" si="3" ref="B36:AF36">SUM(B31:B35)</f>
        <v>3.8</v>
      </c>
      <c r="C36" s="77">
        <f t="shared" si="3"/>
        <v>3.8</v>
      </c>
      <c r="D36" s="77">
        <f t="shared" si="3"/>
        <v>3.3</v>
      </c>
      <c r="E36" s="77">
        <f t="shared" si="3"/>
        <v>3.8</v>
      </c>
      <c r="F36" s="77">
        <f t="shared" si="3"/>
        <v>3.5</v>
      </c>
      <c r="G36" s="77">
        <f t="shared" si="3"/>
        <v>3.8</v>
      </c>
      <c r="H36" s="77">
        <f t="shared" si="3"/>
        <v>4.2</v>
      </c>
      <c r="I36" s="77">
        <f t="shared" si="3"/>
        <v>4</v>
      </c>
      <c r="J36" s="77">
        <f t="shared" si="3"/>
        <v>3.4000000000000004</v>
      </c>
      <c r="K36" s="77">
        <f t="shared" si="3"/>
        <v>3.3</v>
      </c>
      <c r="L36" s="77">
        <f t="shared" si="3"/>
        <v>3.8</v>
      </c>
      <c r="M36" s="77">
        <f t="shared" si="3"/>
        <v>3.4000000000000004</v>
      </c>
      <c r="N36" s="77">
        <f t="shared" si="3"/>
        <v>4.7</v>
      </c>
      <c r="O36" s="77">
        <f t="shared" si="3"/>
        <v>3.5999999999999996</v>
      </c>
      <c r="P36" s="77">
        <f t="shared" si="3"/>
        <v>3.7</v>
      </c>
      <c r="Q36" s="77">
        <f t="shared" si="3"/>
        <v>3.9000000000000004</v>
      </c>
      <c r="R36" s="77">
        <f t="shared" si="3"/>
        <v>3.8</v>
      </c>
      <c r="S36" s="77">
        <f t="shared" si="3"/>
        <v>3.9000000000000004</v>
      </c>
      <c r="T36" s="77">
        <f t="shared" si="3"/>
        <v>4.2</v>
      </c>
      <c r="U36" s="77">
        <f t="shared" si="3"/>
        <v>3.7</v>
      </c>
      <c r="V36" s="77">
        <f t="shared" si="3"/>
        <v>4.2</v>
      </c>
      <c r="W36" s="77">
        <f t="shared" si="3"/>
        <v>4.4</v>
      </c>
      <c r="X36" s="77">
        <f t="shared" si="3"/>
        <v>4.2</v>
      </c>
      <c r="Y36" s="77">
        <f t="shared" si="3"/>
        <v>4.9</v>
      </c>
      <c r="Z36" s="77">
        <f t="shared" si="3"/>
        <v>4.1</v>
      </c>
      <c r="AA36" s="77">
        <f t="shared" si="3"/>
        <v>4.4</v>
      </c>
      <c r="AB36" s="77">
        <f t="shared" si="3"/>
        <v>3.9000000000000004</v>
      </c>
      <c r="AC36" s="77">
        <f t="shared" si="3"/>
        <v>4.1</v>
      </c>
      <c r="AD36" s="77">
        <f t="shared" si="3"/>
        <v>4</v>
      </c>
      <c r="AE36" s="77">
        <f t="shared" si="3"/>
        <v>3.4000000000000004</v>
      </c>
      <c r="AF36" s="77">
        <f t="shared" si="3"/>
        <v>3.5</v>
      </c>
      <c r="AG36" s="40">
        <f>AVERAGE(C36:AF36)</f>
        <v>3.8966666666666674</v>
      </c>
    </row>
    <row r="37" spans="1:33" ht="23.25">
      <c r="A37" s="16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40" t="s">
        <v>29</v>
      </c>
    </row>
    <row r="38" spans="1:33" ht="23.25">
      <c r="A38" s="14" t="s">
        <v>4</v>
      </c>
      <c r="B38" s="114">
        <v>0.5565</v>
      </c>
      <c r="C38" s="114">
        <v>0.4072</v>
      </c>
      <c r="D38" s="114">
        <v>0.4219</v>
      </c>
      <c r="E38" s="114">
        <v>0.4322</v>
      </c>
      <c r="F38" s="114">
        <v>0.3909</v>
      </c>
      <c r="G38" s="114">
        <v>0.5577</v>
      </c>
      <c r="H38" s="114">
        <v>0.5663</v>
      </c>
      <c r="I38" s="114">
        <v>0.5517</v>
      </c>
      <c r="J38" s="114">
        <v>0.5666</v>
      </c>
      <c r="K38" s="114">
        <v>0.5526</v>
      </c>
      <c r="L38" s="114">
        <v>0.2941</v>
      </c>
      <c r="M38" s="114">
        <v>0.4806</v>
      </c>
      <c r="N38" s="114">
        <v>0.819</v>
      </c>
      <c r="O38" s="114">
        <v>0.5483</v>
      </c>
      <c r="P38" s="114">
        <v>0.5666</v>
      </c>
      <c r="Q38" s="114">
        <v>0.4886</v>
      </c>
      <c r="R38" s="114">
        <v>0.4723</v>
      </c>
      <c r="S38" s="114">
        <v>0.4786</v>
      </c>
      <c r="T38" s="114">
        <v>0.4746</v>
      </c>
      <c r="U38" s="114">
        <v>0.5942</v>
      </c>
      <c r="V38" s="114">
        <v>0.6835</v>
      </c>
      <c r="W38" s="114">
        <v>0.7055</v>
      </c>
      <c r="X38" s="114">
        <v>0.5334</v>
      </c>
      <c r="Y38" s="114">
        <v>0.4538</v>
      </c>
      <c r="Z38" s="114">
        <v>0.4751</v>
      </c>
      <c r="AA38" s="114">
        <v>0.5928</v>
      </c>
      <c r="AB38" s="114">
        <v>0.594</v>
      </c>
      <c r="AC38" s="114">
        <v>0.524</v>
      </c>
      <c r="AD38" s="114">
        <v>0.5047</v>
      </c>
      <c r="AE38" s="114">
        <v>0.6087</v>
      </c>
      <c r="AF38" s="114">
        <v>0.3692</v>
      </c>
      <c r="AG38" s="40">
        <f>AVERAGE(C38:AF38)</f>
        <v>0.5236233333333334</v>
      </c>
    </row>
    <row r="39" spans="1:33" ht="23.25">
      <c r="A39" s="14" t="s">
        <v>16</v>
      </c>
      <c r="B39" s="77">
        <f aca="true" t="shared" si="4" ref="B39:AF39">SUM(B38,B36,B29,B16,B9)</f>
        <v>61.34049999999999</v>
      </c>
      <c r="C39" s="77">
        <f t="shared" si="4"/>
        <v>64.6812</v>
      </c>
      <c r="D39" s="77">
        <f t="shared" si="4"/>
        <v>66.1749</v>
      </c>
      <c r="E39" s="77">
        <f t="shared" si="4"/>
        <v>58.70219999999999</v>
      </c>
      <c r="F39" s="77">
        <f t="shared" si="4"/>
        <v>62.2679</v>
      </c>
      <c r="G39" s="77">
        <f t="shared" si="4"/>
        <v>64.7317</v>
      </c>
      <c r="H39" s="77">
        <f t="shared" si="4"/>
        <v>70.7733</v>
      </c>
      <c r="I39" s="77">
        <f t="shared" si="4"/>
        <v>58.9227</v>
      </c>
      <c r="J39" s="77">
        <f t="shared" si="4"/>
        <v>61.187599999999996</v>
      </c>
      <c r="K39" s="77">
        <f t="shared" si="4"/>
        <v>63.75059999999999</v>
      </c>
      <c r="L39" s="77">
        <f t="shared" si="4"/>
        <v>68.5521</v>
      </c>
      <c r="M39" s="77">
        <f t="shared" si="4"/>
        <v>57.3436</v>
      </c>
      <c r="N39" s="77">
        <f t="shared" si="4"/>
        <v>63.372</v>
      </c>
      <c r="O39" s="77">
        <f t="shared" si="4"/>
        <v>62.2483</v>
      </c>
      <c r="P39" s="77">
        <f t="shared" si="4"/>
        <v>61.96560000000001</v>
      </c>
      <c r="Q39" s="77">
        <f t="shared" si="4"/>
        <v>63.8716</v>
      </c>
      <c r="R39" s="77">
        <f t="shared" si="4"/>
        <v>62.6543</v>
      </c>
      <c r="S39" s="77">
        <f t="shared" si="4"/>
        <v>62.4106</v>
      </c>
      <c r="T39" s="77">
        <f t="shared" si="4"/>
        <v>67.3586</v>
      </c>
      <c r="U39" s="77">
        <f t="shared" si="4"/>
        <v>64.5462</v>
      </c>
      <c r="V39" s="77">
        <f t="shared" si="4"/>
        <v>78.5755</v>
      </c>
      <c r="W39" s="77">
        <f t="shared" si="4"/>
        <v>69.0305</v>
      </c>
      <c r="X39" s="77">
        <f t="shared" si="4"/>
        <v>73.8314</v>
      </c>
      <c r="Y39" s="77">
        <f t="shared" si="4"/>
        <v>75.1188</v>
      </c>
      <c r="Z39" s="77">
        <f t="shared" si="4"/>
        <v>67.71809999999999</v>
      </c>
      <c r="AA39" s="77">
        <f t="shared" si="4"/>
        <v>65.65780000000001</v>
      </c>
      <c r="AB39" s="77">
        <f t="shared" si="4"/>
        <v>72.719</v>
      </c>
      <c r="AC39" s="77">
        <f t="shared" si="4"/>
        <v>64.12899999999999</v>
      </c>
      <c r="AD39" s="77">
        <f t="shared" si="4"/>
        <v>66.8497</v>
      </c>
      <c r="AE39" s="77">
        <f t="shared" si="4"/>
        <v>68.2567</v>
      </c>
      <c r="AF39" s="77">
        <f t="shared" si="4"/>
        <v>72.6542</v>
      </c>
      <c r="AG39" s="40"/>
    </row>
    <row r="40" spans="1:33" ht="23.25">
      <c r="A40" s="14" t="s">
        <v>17</v>
      </c>
      <c r="B40" s="114">
        <f aca="true" t="shared" si="5" ref="B40:AF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114">
        <f t="shared" si="5"/>
        <v>0</v>
      </c>
      <c r="AG40" s="45"/>
    </row>
    <row r="41" spans="1:33" ht="23.25">
      <c r="A41" s="16" t="s">
        <v>22</v>
      </c>
      <c r="B41" s="77">
        <f aca="true" t="shared" si="6" ref="B41:AF41">B39-B40</f>
        <v>61.34049999999999</v>
      </c>
      <c r="C41" s="77">
        <f t="shared" si="6"/>
        <v>64.6812</v>
      </c>
      <c r="D41" s="77">
        <f t="shared" si="6"/>
        <v>66.1749</v>
      </c>
      <c r="E41" s="77">
        <f t="shared" si="6"/>
        <v>58.70219999999999</v>
      </c>
      <c r="F41" s="77">
        <f t="shared" si="6"/>
        <v>62.2679</v>
      </c>
      <c r="G41" s="77">
        <f t="shared" si="6"/>
        <v>64.7317</v>
      </c>
      <c r="H41" s="77">
        <f t="shared" si="6"/>
        <v>70.7733</v>
      </c>
      <c r="I41" s="77">
        <f t="shared" si="6"/>
        <v>58.9227</v>
      </c>
      <c r="J41" s="77">
        <f t="shared" si="6"/>
        <v>61.187599999999996</v>
      </c>
      <c r="K41" s="77">
        <f t="shared" si="6"/>
        <v>63.75059999999999</v>
      </c>
      <c r="L41" s="77">
        <f t="shared" si="6"/>
        <v>68.5521</v>
      </c>
      <c r="M41" s="77">
        <f t="shared" si="6"/>
        <v>57.3436</v>
      </c>
      <c r="N41" s="77">
        <f t="shared" si="6"/>
        <v>63.372</v>
      </c>
      <c r="O41" s="77">
        <f t="shared" si="6"/>
        <v>62.2483</v>
      </c>
      <c r="P41" s="77">
        <f t="shared" si="6"/>
        <v>61.96560000000001</v>
      </c>
      <c r="Q41" s="77">
        <f t="shared" si="6"/>
        <v>63.8716</v>
      </c>
      <c r="R41" s="77">
        <f t="shared" si="6"/>
        <v>62.6543</v>
      </c>
      <c r="S41" s="77">
        <f t="shared" si="6"/>
        <v>62.4106</v>
      </c>
      <c r="T41" s="77">
        <f t="shared" si="6"/>
        <v>67.3586</v>
      </c>
      <c r="U41" s="77">
        <f t="shared" si="6"/>
        <v>64.5462</v>
      </c>
      <c r="V41" s="77">
        <f t="shared" si="6"/>
        <v>78.5755</v>
      </c>
      <c r="W41" s="77">
        <f t="shared" si="6"/>
        <v>69.0305</v>
      </c>
      <c r="X41" s="77">
        <f t="shared" si="6"/>
        <v>73.8314</v>
      </c>
      <c r="Y41" s="77">
        <f t="shared" si="6"/>
        <v>75.1188</v>
      </c>
      <c r="Z41" s="77">
        <f t="shared" si="6"/>
        <v>67.71809999999999</v>
      </c>
      <c r="AA41" s="77">
        <f t="shared" si="6"/>
        <v>65.65780000000001</v>
      </c>
      <c r="AB41" s="77">
        <f t="shared" si="6"/>
        <v>72.719</v>
      </c>
      <c r="AC41" s="77">
        <f t="shared" si="6"/>
        <v>64.12899999999999</v>
      </c>
      <c r="AD41" s="77">
        <f t="shared" si="6"/>
        <v>66.8497</v>
      </c>
      <c r="AE41" s="77">
        <f t="shared" si="6"/>
        <v>68.2567</v>
      </c>
      <c r="AF41" s="77">
        <f t="shared" si="6"/>
        <v>72.6542</v>
      </c>
      <c r="AG41" s="40">
        <f>AVERAGE(B41:AF41)</f>
        <v>65.85149032258063</v>
      </c>
    </row>
    <row r="42" spans="1:16" ht="23.25">
      <c r="A42" s="16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</row>
    <row r="43" spans="1:33" ht="23.25">
      <c r="A43" s="14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</sheetData>
  <sheetProtection/>
  <printOptions/>
  <pageMargins left="0.35" right="0.21" top="0.51" bottom="0.51" header="0.5" footer="0.5"/>
  <pageSetup horizontalDpi="300" verticalDpi="3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3"/>
  <sheetViews>
    <sheetView zoomScale="55" zoomScaleNormal="55" zoomScalePageLayoutView="0" workbookViewId="0" topLeftCell="A1">
      <pane xSplit="1" ySplit="5" topLeftCell="S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41" sqref="AG41"/>
    </sheetView>
  </sheetViews>
  <sheetFormatPr defaultColWidth="8.88671875" defaultRowHeight="15"/>
  <cols>
    <col min="1" max="1" width="32.21484375" style="19" customWidth="1"/>
    <col min="2" max="2" width="10.10546875" style="19" bestFit="1" customWidth="1"/>
    <col min="3" max="18" width="9.21484375" style="19" bestFit="1" customWidth="1"/>
    <col min="19" max="32" width="8.88671875" style="19" customWidth="1"/>
    <col min="33" max="33" width="10.3359375" style="44" bestFit="1" customWidth="1"/>
    <col min="34" max="16384" width="8.88671875" style="19" customWidth="1"/>
  </cols>
  <sheetData>
    <row r="1" spans="1:33" ht="23.25">
      <c r="A1" s="152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3" ht="23.25">
      <c r="A2" s="152">
        <v>40756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4"/>
    </row>
    <row r="3" spans="1:33" ht="23.25">
      <c r="A3" s="155" t="s">
        <v>21</v>
      </c>
      <c r="Z3" s="156"/>
      <c r="AA3" s="155"/>
      <c r="AB3" s="156"/>
      <c r="AC3" s="156"/>
      <c r="AD3" s="156"/>
      <c r="AE3" s="156"/>
      <c r="AF3" s="156"/>
      <c r="AG3" s="157"/>
    </row>
    <row r="4" spans="1:36" ht="23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14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93">
        <v>31</v>
      </c>
      <c r="AG5" s="31" t="s">
        <v>33</v>
      </c>
    </row>
    <row r="6" spans="1:33" ht="23.25">
      <c r="A6" s="16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14" t="s">
        <v>1</v>
      </c>
      <c r="B7" s="158">
        <v>4.36</v>
      </c>
      <c r="C7" s="158">
        <v>4.56</v>
      </c>
      <c r="D7" s="158">
        <v>2.64</v>
      </c>
      <c r="E7" s="158">
        <v>0.04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45">
        <v>2.2547083333333333</v>
      </c>
      <c r="X7" s="45">
        <v>4.409391304347826</v>
      </c>
      <c r="Y7" s="45">
        <v>4.71</v>
      </c>
      <c r="Z7" s="45">
        <v>4.54</v>
      </c>
      <c r="AA7" s="45">
        <v>3.011750000000001</v>
      </c>
      <c r="AB7" s="45">
        <v>0</v>
      </c>
      <c r="AC7" s="45">
        <v>0</v>
      </c>
      <c r="AD7" s="45">
        <v>0</v>
      </c>
      <c r="AE7" s="45">
        <v>0.44</v>
      </c>
      <c r="AF7" s="45">
        <v>4.42</v>
      </c>
      <c r="AG7" s="45"/>
    </row>
    <row r="8" spans="1:33" ht="23.25">
      <c r="A8" s="14" t="s">
        <v>2</v>
      </c>
      <c r="B8" s="45">
        <v>18.6</v>
      </c>
      <c r="C8" s="45">
        <v>17.7</v>
      </c>
      <c r="D8" s="45">
        <v>18.7</v>
      </c>
      <c r="E8" s="45">
        <v>21.5</v>
      </c>
      <c r="F8" s="45">
        <v>21.4</v>
      </c>
      <c r="G8" s="45">
        <v>21.5</v>
      </c>
      <c r="H8" s="45">
        <v>20.4</v>
      </c>
      <c r="I8" s="45">
        <v>23.1</v>
      </c>
      <c r="J8" s="45">
        <v>23.7</v>
      </c>
      <c r="K8" s="45">
        <v>19.9</v>
      </c>
      <c r="L8" s="45">
        <v>20.5</v>
      </c>
      <c r="M8" s="45">
        <v>21.1</v>
      </c>
      <c r="N8" s="45">
        <v>18.7</v>
      </c>
      <c r="O8" s="45">
        <v>17.9</v>
      </c>
      <c r="P8" s="45">
        <v>19.7</v>
      </c>
      <c r="Q8" s="45">
        <v>19.8</v>
      </c>
      <c r="R8" s="45">
        <v>20.1</v>
      </c>
      <c r="S8" s="45">
        <v>19.8</v>
      </c>
      <c r="T8" s="45">
        <v>18.2</v>
      </c>
      <c r="U8" s="45">
        <v>17.4</v>
      </c>
      <c r="V8" s="45">
        <v>17.7</v>
      </c>
      <c r="W8" s="45">
        <v>17.4</v>
      </c>
      <c r="X8" s="45">
        <v>14</v>
      </c>
      <c r="Y8" s="45">
        <v>14.2</v>
      </c>
      <c r="Z8" s="45">
        <v>16</v>
      </c>
      <c r="AA8" s="45">
        <v>14.6</v>
      </c>
      <c r="AB8" s="45">
        <v>18.6</v>
      </c>
      <c r="AC8" s="45">
        <v>19.7</v>
      </c>
      <c r="AD8" s="45">
        <v>18.4</v>
      </c>
      <c r="AE8" s="45">
        <v>20</v>
      </c>
      <c r="AF8" s="45">
        <v>13.6</v>
      </c>
      <c r="AG8" s="45"/>
    </row>
    <row r="9" spans="1:33" ht="23.25">
      <c r="A9" s="14"/>
      <c r="B9" s="77">
        <f aca="true" t="shared" si="0" ref="B9:AF9">SUM(B7:B8)</f>
        <v>22.96</v>
      </c>
      <c r="C9" s="77">
        <f t="shared" si="0"/>
        <v>22.259999999999998</v>
      </c>
      <c r="D9" s="77">
        <f t="shared" si="0"/>
        <v>21.34</v>
      </c>
      <c r="E9" s="77">
        <f t="shared" si="0"/>
        <v>21.54</v>
      </c>
      <c r="F9" s="77">
        <f t="shared" si="0"/>
        <v>21.4</v>
      </c>
      <c r="G9" s="77">
        <f t="shared" si="0"/>
        <v>21.5</v>
      </c>
      <c r="H9" s="77">
        <f t="shared" si="0"/>
        <v>20.4</v>
      </c>
      <c r="I9" s="77">
        <f t="shared" si="0"/>
        <v>23.1</v>
      </c>
      <c r="J9" s="77">
        <f t="shared" si="0"/>
        <v>23.7</v>
      </c>
      <c r="K9" s="77">
        <f t="shared" si="0"/>
        <v>19.9</v>
      </c>
      <c r="L9" s="77">
        <f t="shared" si="0"/>
        <v>20.5</v>
      </c>
      <c r="M9" s="77">
        <f t="shared" si="0"/>
        <v>21.1</v>
      </c>
      <c r="N9" s="77">
        <f t="shared" si="0"/>
        <v>18.7</v>
      </c>
      <c r="O9" s="77">
        <f t="shared" si="0"/>
        <v>17.9</v>
      </c>
      <c r="P9" s="77">
        <f t="shared" si="0"/>
        <v>19.7</v>
      </c>
      <c r="Q9" s="77">
        <f t="shared" si="0"/>
        <v>19.8</v>
      </c>
      <c r="R9" s="77">
        <f t="shared" si="0"/>
        <v>20.1</v>
      </c>
      <c r="S9" s="77">
        <f t="shared" si="0"/>
        <v>19.8</v>
      </c>
      <c r="T9" s="77">
        <f t="shared" si="0"/>
        <v>18.2</v>
      </c>
      <c r="U9" s="77">
        <f t="shared" si="0"/>
        <v>17.4</v>
      </c>
      <c r="V9" s="77">
        <f t="shared" si="0"/>
        <v>17.7</v>
      </c>
      <c r="W9" s="77">
        <f t="shared" si="0"/>
        <v>19.654708333333332</v>
      </c>
      <c r="X9" s="77">
        <f t="shared" si="0"/>
        <v>18.409391304347828</v>
      </c>
      <c r="Y9" s="77">
        <f t="shared" si="0"/>
        <v>18.91</v>
      </c>
      <c r="Z9" s="77">
        <f t="shared" si="0"/>
        <v>20.54</v>
      </c>
      <c r="AA9" s="77">
        <f t="shared" si="0"/>
        <v>17.61175</v>
      </c>
      <c r="AB9" s="77">
        <f t="shared" si="0"/>
        <v>18.6</v>
      </c>
      <c r="AC9" s="77">
        <f t="shared" si="0"/>
        <v>19.7</v>
      </c>
      <c r="AD9" s="77">
        <f t="shared" si="0"/>
        <v>18.4</v>
      </c>
      <c r="AE9" s="77">
        <f t="shared" si="0"/>
        <v>20.44</v>
      </c>
      <c r="AF9" s="77">
        <f t="shared" si="0"/>
        <v>18.02</v>
      </c>
      <c r="AG9" s="40">
        <f>AVERAGE(B9:AF9)</f>
        <v>19.9769628915381</v>
      </c>
    </row>
    <row r="10" spans="1:33" ht="23.25">
      <c r="A10" s="16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45"/>
    </row>
    <row r="11" spans="1:33" ht="23.25">
      <c r="A11" s="14" t="s">
        <v>19</v>
      </c>
      <c r="B11" s="45">
        <v>15.302</v>
      </c>
      <c r="C11" s="45">
        <v>16.438</v>
      </c>
      <c r="D11" s="45">
        <v>15.677</v>
      </c>
      <c r="E11" s="45">
        <v>13.811</v>
      </c>
      <c r="F11" s="45">
        <v>12.284</v>
      </c>
      <c r="G11" s="45">
        <v>13.523</v>
      </c>
      <c r="H11" s="61">
        <v>13.66</v>
      </c>
      <c r="I11" s="61">
        <v>15.255</v>
      </c>
      <c r="J11" s="61">
        <v>15.933</v>
      </c>
      <c r="K11" s="61">
        <v>15.809999999999999</v>
      </c>
      <c r="L11" s="45">
        <v>14.197</v>
      </c>
      <c r="M11" s="45">
        <v>17.86</v>
      </c>
      <c r="N11" s="45">
        <v>15.173</v>
      </c>
      <c r="O11" s="45">
        <v>13.739</v>
      </c>
      <c r="P11" s="45">
        <v>14.12</v>
      </c>
      <c r="Q11" s="45">
        <v>13.884</v>
      </c>
      <c r="R11" s="45">
        <v>13.767</v>
      </c>
      <c r="S11" s="45">
        <v>15.092</v>
      </c>
      <c r="T11" s="45">
        <v>13.743</v>
      </c>
      <c r="U11" s="45">
        <v>15.362</v>
      </c>
      <c r="V11" s="45">
        <v>14.788</v>
      </c>
      <c r="W11" s="45">
        <v>14.788</v>
      </c>
      <c r="X11" s="45">
        <v>14.788</v>
      </c>
      <c r="Y11" s="45">
        <v>14.788</v>
      </c>
      <c r="Z11" s="45">
        <v>14.788</v>
      </c>
      <c r="AA11" s="45">
        <v>14.788</v>
      </c>
      <c r="AB11" s="45">
        <v>14.788</v>
      </c>
      <c r="AC11" s="45">
        <v>14.788</v>
      </c>
      <c r="AD11" s="45">
        <v>14.788</v>
      </c>
      <c r="AE11" s="45">
        <v>14.788</v>
      </c>
      <c r="AF11" s="45">
        <v>14.788</v>
      </c>
      <c r="AG11" s="45"/>
    </row>
    <row r="12" spans="1:33" ht="23.25">
      <c r="A12" s="18" t="s">
        <v>28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61">
        <v>0</v>
      </c>
      <c r="I12" s="61">
        <v>0.002</v>
      </c>
      <c r="J12" s="61">
        <v>1.079</v>
      </c>
      <c r="K12" s="61">
        <v>0.942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/>
    </row>
    <row r="13" spans="1:33" ht="23.25">
      <c r="A13" s="14" t="s">
        <v>5</v>
      </c>
      <c r="B13" s="45">
        <v>3.536</v>
      </c>
      <c r="C13" s="45">
        <v>2.385</v>
      </c>
      <c r="D13" s="45">
        <v>3.83</v>
      </c>
      <c r="E13" s="45">
        <v>4.219</v>
      </c>
      <c r="F13" s="45">
        <v>3.232</v>
      </c>
      <c r="G13" s="45">
        <v>2.715</v>
      </c>
      <c r="H13" s="61">
        <v>4.388</v>
      </c>
      <c r="I13" s="61">
        <v>3.618</v>
      </c>
      <c r="J13" s="61">
        <v>2.733</v>
      </c>
      <c r="K13" s="61">
        <v>2.669</v>
      </c>
      <c r="L13" s="45">
        <v>2.639</v>
      </c>
      <c r="M13" s="45">
        <v>2.696</v>
      </c>
      <c r="N13" s="45">
        <v>2.649</v>
      </c>
      <c r="O13" s="45">
        <v>2.783</v>
      </c>
      <c r="P13" s="45">
        <v>2.125</v>
      </c>
      <c r="Q13" s="45">
        <v>3.544</v>
      </c>
      <c r="R13" s="45">
        <v>2.699</v>
      </c>
      <c r="S13" s="45">
        <v>2.78</v>
      </c>
      <c r="T13" s="45">
        <v>2.76</v>
      </c>
      <c r="U13" s="45">
        <v>2.902</v>
      </c>
      <c r="V13" s="45">
        <v>2.824</v>
      </c>
      <c r="W13" s="45">
        <v>2.824</v>
      </c>
      <c r="X13" s="45">
        <v>2.824</v>
      </c>
      <c r="Y13" s="45">
        <v>2.824</v>
      </c>
      <c r="Z13" s="45">
        <v>2.824</v>
      </c>
      <c r="AA13" s="45">
        <v>2.824</v>
      </c>
      <c r="AB13" s="45">
        <v>2.824</v>
      </c>
      <c r="AC13" s="45">
        <v>2.824</v>
      </c>
      <c r="AD13" s="45">
        <v>2.824</v>
      </c>
      <c r="AE13" s="45">
        <v>2.824</v>
      </c>
      <c r="AF13" s="45">
        <v>2.824</v>
      </c>
      <c r="AG13" s="45"/>
    </row>
    <row r="14" spans="1:33" ht="23.25">
      <c r="A14" s="14" t="s">
        <v>6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0</v>
      </c>
      <c r="AG14" s="45"/>
    </row>
    <row r="15" spans="1:33" ht="23.25">
      <c r="A15" s="14" t="s">
        <v>7</v>
      </c>
      <c r="B15" s="144">
        <v>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45"/>
    </row>
    <row r="16" spans="1:33" ht="23.25">
      <c r="A16" s="14"/>
      <c r="B16" s="77">
        <f aca="true" t="shared" si="1" ref="B16:AF16">SUM(B11:B15)</f>
        <v>18.838</v>
      </c>
      <c r="C16" s="77">
        <f t="shared" si="1"/>
        <v>18.823</v>
      </c>
      <c r="D16" s="77">
        <f t="shared" si="1"/>
        <v>19.506999999999998</v>
      </c>
      <c r="E16" s="77">
        <f t="shared" si="1"/>
        <v>18.03</v>
      </c>
      <c r="F16" s="77">
        <f t="shared" si="1"/>
        <v>15.516000000000002</v>
      </c>
      <c r="G16" s="77">
        <f t="shared" si="1"/>
        <v>16.238</v>
      </c>
      <c r="H16" s="77">
        <f t="shared" si="1"/>
        <v>18.048000000000002</v>
      </c>
      <c r="I16" s="77">
        <f t="shared" si="1"/>
        <v>18.875</v>
      </c>
      <c r="J16" s="77">
        <f t="shared" si="1"/>
        <v>19.745</v>
      </c>
      <c r="K16" s="77">
        <f t="shared" si="1"/>
        <v>19.421</v>
      </c>
      <c r="L16" s="77">
        <f t="shared" si="1"/>
        <v>16.836</v>
      </c>
      <c r="M16" s="77">
        <f t="shared" si="1"/>
        <v>20.556</v>
      </c>
      <c r="N16" s="77">
        <f t="shared" si="1"/>
        <v>17.822</v>
      </c>
      <c r="O16" s="77">
        <f t="shared" si="1"/>
        <v>16.522000000000002</v>
      </c>
      <c r="P16" s="77">
        <f t="shared" si="1"/>
        <v>16.244999999999997</v>
      </c>
      <c r="Q16" s="77">
        <f t="shared" si="1"/>
        <v>17.428</v>
      </c>
      <c r="R16" s="77">
        <f t="shared" si="1"/>
        <v>16.466</v>
      </c>
      <c r="S16" s="77">
        <f t="shared" si="1"/>
        <v>17.872</v>
      </c>
      <c r="T16" s="77">
        <f t="shared" si="1"/>
        <v>16.503</v>
      </c>
      <c r="U16" s="77">
        <f t="shared" si="1"/>
        <v>18.264</v>
      </c>
      <c r="V16" s="77">
        <f t="shared" si="1"/>
        <v>17.612000000000002</v>
      </c>
      <c r="W16" s="77">
        <f t="shared" si="1"/>
        <v>17.612000000000002</v>
      </c>
      <c r="X16" s="77">
        <f t="shared" si="1"/>
        <v>17.612000000000002</v>
      </c>
      <c r="Y16" s="77">
        <f t="shared" si="1"/>
        <v>17.612000000000002</v>
      </c>
      <c r="Z16" s="77">
        <f t="shared" si="1"/>
        <v>17.612000000000002</v>
      </c>
      <c r="AA16" s="77">
        <f t="shared" si="1"/>
        <v>17.612000000000002</v>
      </c>
      <c r="AB16" s="77">
        <f t="shared" si="1"/>
        <v>17.612000000000002</v>
      </c>
      <c r="AC16" s="77">
        <f t="shared" si="1"/>
        <v>17.612000000000002</v>
      </c>
      <c r="AD16" s="77">
        <f t="shared" si="1"/>
        <v>17.612000000000002</v>
      </c>
      <c r="AE16" s="77">
        <f t="shared" si="1"/>
        <v>17.612000000000002</v>
      </c>
      <c r="AF16" s="77">
        <f t="shared" si="1"/>
        <v>17.612000000000002</v>
      </c>
      <c r="AG16" s="40">
        <f>AVERAGE(B16:AF16)</f>
        <v>17.78345161290323</v>
      </c>
    </row>
    <row r="17" spans="1:33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45"/>
    </row>
    <row r="18" spans="1:33" ht="23.25">
      <c r="A18" s="14" t="s">
        <v>9</v>
      </c>
      <c r="B18" s="45">
        <v>22.13</v>
      </c>
      <c r="C18" s="45">
        <v>22.3</v>
      </c>
      <c r="D18" s="45">
        <v>22.96</v>
      </c>
      <c r="E18" s="45">
        <v>20.52</v>
      </c>
      <c r="F18" s="45">
        <v>20.98</v>
      </c>
      <c r="G18" s="45">
        <v>20.28</v>
      </c>
      <c r="H18" s="45">
        <v>18.96</v>
      </c>
      <c r="I18" s="45">
        <v>22.96</v>
      </c>
      <c r="J18" s="45">
        <v>18.19</v>
      </c>
      <c r="K18" s="45">
        <v>17.2</v>
      </c>
      <c r="L18" s="45">
        <v>20.9</v>
      </c>
      <c r="M18" s="45">
        <v>17.87</v>
      </c>
      <c r="N18" s="45">
        <v>19.9</v>
      </c>
      <c r="O18" s="45">
        <v>17.44</v>
      </c>
      <c r="P18" s="45">
        <v>17.09</v>
      </c>
      <c r="Q18" s="45">
        <v>17.84</v>
      </c>
      <c r="R18" s="45">
        <v>19.88</v>
      </c>
      <c r="S18" s="45">
        <v>17.48</v>
      </c>
      <c r="T18" s="45">
        <v>18.05</v>
      </c>
      <c r="U18" s="45">
        <v>18.08</v>
      </c>
      <c r="V18" s="45">
        <v>17.94</v>
      </c>
      <c r="W18" s="45">
        <v>16.86</v>
      </c>
      <c r="X18" s="45">
        <v>18.44</v>
      </c>
      <c r="Y18" s="45">
        <v>18.96</v>
      </c>
      <c r="Z18" s="45">
        <v>17.04</v>
      </c>
      <c r="AA18" s="45">
        <v>18.1</v>
      </c>
      <c r="AB18" s="45">
        <v>20.12</v>
      </c>
      <c r="AC18" s="45">
        <v>20.11</v>
      </c>
      <c r="AD18" s="45">
        <v>19.53</v>
      </c>
      <c r="AE18" s="45">
        <v>18.36</v>
      </c>
      <c r="AF18" s="45">
        <v>16.74</v>
      </c>
      <c r="AG18" s="45"/>
    </row>
    <row r="19" spans="1:33" ht="23.25">
      <c r="A19" s="18" t="s">
        <v>28</v>
      </c>
      <c r="B19" s="45">
        <v>-0.35</v>
      </c>
      <c r="C19" s="45">
        <v>-0.34</v>
      </c>
      <c r="D19" s="45">
        <v>-0.34</v>
      </c>
      <c r="E19" s="45">
        <v>-0.35</v>
      </c>
      <c r="F19" s="45">
        <v>-0.26</v>
      </c>
      <c r="G19" s="45">
        <v>-0.2</v>
      </c>
      <c r="H19" s="45">
        <v>-0.34</v>
      </c>
      <c r="I19" s="45">
        <v>-0.35</v>
      </c>
      <c r="J19" s="45">
        <v>-0.35</v>
      </c>
      <c r="K19" s="45">
        <v>-0.35</v>
      </c>
      <c r="L19" s="45">
        <v>-0.34</v>
      </c>
      <c r="M19" s="45">
        <v>0</v>
      </c>
      <c r="N19" s="45">
        <v>-0.25</v>
      </c>
      <c r="O19" s="45">
        <v>-0.25</v>
      </c>
      <c r="P19" s="45">
        <v>-0.34</v>
      </c>
      <c r="Q19" s="45">
        <v>0</v>
      </c>
      <c r="R19" s="45">
        <v>-0.06</v>
      </c>
      <c r="S19" s="45">
        <v>-0.13</v>
      </c>
      <c r="T19" s="45">
        <v>-0.31</v>
      </c>
      <c r="U19" s="45">
        <v>-0.35</v>
      </c>
      <c r="V19" s="45">
        <v>-0.34</v>
      </c>
      <c r="W19" s="45">
        <v>-0.28</v>
      </c>
      <c r="X19" s="45">
        <v>-0.35</v>
      </c>
      <c r="Y19" s="45">
        <v>-0.25</v>
      </c>
      <c r="Z19" s="45">
        <v>-0.16</v>
      </c>
      <c r="AA19" s="45">
        <v>-0.35</v>
      </c>
      <c r="AB19" s="45">
        <v>0</v>
      </c>
      <c r="AC19" s="45">
        <v>-0.08</v>
      </c>
      <c r="AD19" s="45">
        <v>-0.35</v>
      </c>
      <c r="AE19" s="45">
        <v>-0.35</v>
      </c>
      <c r="AF19" s="45">
        <v>-0.35</v>
      </c>
      <c r="AG19" s="45"/>
    </row>
    <row r="20" spans="1:33" ht="23.25">
      <c r="A20" s="14" t="s">
        <v>10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23.25">
      <c r="A21" s="14" t="s">
        <v>25</v>
      </c>
      <c r="B21" s="45">
        <v>54</v>
      </c>
      <c r="C21" s="45">
        <v>69</v>
      </c>
      <c r="D21" s="45">
        <v>59</v>
      </c>
      <c r="E21" s="45">
        <v>59</v>
      </c>
      <c r="F21" s="45">
        <v>47</v>
      </c>
      <c r="G21" s="45">
        <v>52</v>
      </c>
      <c r="H21" s="45">
        <v>50</v>
      </c>
      <c r="I21" s="45">
        <v>52</v>
      </c>
      <c r="J21" s="45">
        <v>44</v>
      </c>
      <c r="K21" s="45">
        <v>40</v>
      </c>
      <c r="L21" s="45">
        <v>41</v>
      </c>
      <c r="M21" s="45">
        <v>39</v>
      </c>
      <c r="N21" s="45">
        <v>69</v>
      </c>
      <c r="O21" s="45">
        <v>28</v>
      </c>
      <c r="P21" s="45">
        <v>41</v>
      </c>
      <c r="Q21" s="45">
        <v>43</v>
      </c>
      <c r="R21" s="45">
        <v>46</v>
      </c>
      <c r="S21" s="45">
        <v>42</v>
      </c>
      <c r="T21" s="45">
        <v>50</v>
      </c>
      <c r="U21" s="45">
        <v>42</v>
      </c>
      <c r="V21" s="45">
        <v>45</v>
      </c>
      <c r="W21" s="45">
        <v>46</v>
      </c>
      <c r="X21" s="45">
        <v>46</v>
      </c>
      <c r="Y21" s="45">
        <v>55</v>
      </c>
      <c r="Z21" s="45">
        <v>56</v>
      </c>
      <c r="AA21" s="45">
        <v>32</v>
      </c>
      <c r="AB21" s="45">
        <v>43</v>
      </c>
      <c r="AC21" s="45">
        <v>22</v>
      </c>
      <c r="AD21" s="45">
        <v>32</v>
      </c>
      <c r="AE21" s="45">
        <v>43</v>
      </c>
      <c r="AF21" s="45">
        <v>51</v>
      </c>
      <c r="AG21" s="45"/>
    </row>
    <row r="22" spans="1:33" ht="23.25">
      <c r="A22" s="14" t="s">
        <v>24</v>
      </c>
      <c r="B22" s="45">
        <v>0</v>
      </c>
      <c r="C22" s="45">
        <v>0</v>
      </c>
      <c r="D22" s="45">
        <v>32</v>
      </c>
      <c r="E22" s="45">
        <v>0</v>
      </c>
      <c r="F22" s="45">
        <v>0</v>
      </c>
      <c r="G22" s="45">
        <v>0</v>
      </c>
      <c r="H22" s="45">
        <v>8.4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/>
    </row>
    <row r="23" spans="1:33" ht="23.25">
      <c r="A23" s="14" t="s">
        <v>26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/>
    </row>
    <row r="24" spans="1:33" ht="23.25">
      <c r="A24" s="14" t="s">
        <v>27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/>
    </row>
    <row r="25" spans="1:33" ht="23.25">
      <c r="A25" s="14" t="s">
        <v>18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23.25">
      <c r="A26" s="14" t="s">
        <v>5</v>
      </c>
      <c r="B26" s="45">
        <v>0.855</v>
      </c>
      <c r="C26" s="45">
        <v>0.855</v>
      </c>
      <c r="D26" s="45">
        <v>0.855</v>
      </c>
      <c r="E26" s="45">
        <v>0.855</v>
      </c>
      <c r="F26" s="45">
        <v>0.855</v>
      </c>
      <c r="G26" s="45">
        <v>0.855</v>
      </c>
      <c r="H26" s="45">
        <v>0.855</v>
      </c>
      <c r="I26" s="45">
        <v>0.855</v>
      </c>
      <c r="J26" s="45">
        <v>0.9</v>
      </c>
      <c r="K26" s="45">
        <v>0.9</v>
      </c>
      <c r="L26" s="45">
        <v>0.9</v>
      </c>
      <c r="M26" s="45">
        <v>0.9</v>
      </c>
      <c r="N26" s="45">
        <v>0.9</v>
      </c>
      <c r="O26" s="45">
        <v>0.9</v>
      </c>
      <c r="P26" s="45">
        <v>0.9</v>
      </c>
      <c r="Q26" s="45">
        <v>0.9</v>
      </c>
      <c r="R26" s="45">
        <v>0.9</v>
      </c>
      <c r="S26" s="45">
        <v>0.9</v>
      </c>
      <c r="T26" s="45">
        <v>0.9</v>
      </c>
      <c r="U26" s="45">
        <v>0.9</v>
      </c>
      <c r="V26" s="45">
        <v>0.9</v>
      </c>
      <c r="W26" s="45">
        <v>0.9</v>
      </c>
      <c r="X26" s="45">
        <v>0.9</v>
      </c>
      <c r="Y26" s="45">
        <v>0.9</v>
      </c>
      <c r="Z26" s="45">
        <v>0.9</v>
      </c>
      <c r="AA26" s="45">
        <v>0.9</v>
      </c>
      <c r="AB26" s="45">
        <v>0.9</v>
      </c>
      <c r="AC26" s="45">
        <v>0.9</v>
      </c>
      <c r="AD26" s="45">
        <v>0.9</v>
      </c>
      <c r="AE26" s="45">
        <v>0.9</v>
      </c>
      <c r="AF26" s="45">
        <v>0.9</v>
      </c>
      <c r="AG26" s="45"/>
    </row>
    <row r="27" spans="1:33" ht="23.25">
      <c r="A27" s="14" t="s">
        <v>11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23.25">
      <c r="A28" s="14" t="s">
        <v>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23.25">
      <c r="A29" s="14"/>
      <c r="B29" s="77">
        <f>SUM(B18+B19+B20+B25+B26+B27+B28)</f>
        <v>22.634999999999998</v>
      </c>
      <c r="C29" s="77">
        <f aca="true" t="shared" si="2" ref="C29:AF29">SUM(C18+C19+C20+C25+C26+C27+C28)</f>
        <v>22.815</v>
      </c>
      <c r="D29" s="77">
        <f t="shared" si="2"/>
        <v>23.475</v>
      </c>
      <c r="E29" s="77">
        <f t="shared" si="2"/>
        <v>21.025</v>
      </c>
      <c r="F29" s="77">
        <f t="shared" si="2"/>
        <v>21.575</v>
      </c>
      <c r="G29" s="77">
        <f t="shared" si="2"/>
        <v>20.935000000000002</v>
      </c>
      <c r="H29" s="77">
        <f t="shared" si="2"/>
        <v>19.475</v>
      </c>
      <c r="I29" s="77">
        <f t="shared" si="2"/>
        <v>23.465</v>
      </c>
      <c r="J29" s="77">
        <f t="shared" si="2"/>
        <v>18.74</v>
      </c>
      <c r="K29" s="77">
        <f t="shared" si="2"/>
        <v>17.749999999999996</v>
      </c>
      <c r="L29" s="77">
        <f t="shared" si="2"/>
        <v>21.459999999999997</v>
      </c>
      <c r="M29" s="77">
        <f t="shared" si="2"/>
        <v>18.77</v>
      </c>
      <c r="N29" s="77">
        <f t="shared" si="2"/>
        <v>20.549999999999997</v>
      </c>
      <c r="O29" s="77">
        <f t="shared" si="2"/>
        <v>18.09</v>
      </c>
      <c r="P29" s="77">
        <f t="shared" si="2"/>
        <v>17.65</v>
      </c>
      <c r="Q29" s="77">
        <f t="shared" si="2"/>
        <v>18.74</v>
      </c>
      <c r="R29" s="77">
        <f t="shared" si="2"/>
        <v>20.72</v>
      </c>
      <c r="S29" s="77">
        <f t="shared" si="2"/>
        <v>18.25</v>
      </c>
      <c r="T29" s="77">
        <f t="shared" si="2"/>
        <v>18.64</v>
      </c>
      <c r="U29" s="77">
        <f t="shared" si="2"/>
        <v>18.629999999999995</v>
      </c>
      <c r="V29" s="77">
        <f t="shared" si="2"/>
        <v>18.5</v>
      </c>
      <c r="W29" s="77">
        <f t="shared" si="2"/>
        <v>17.479999999999997</v>
      </c>
      <c r="X29" s="77">
        <f t="shared" si="2"/>
        <v>18.99</v>
      </c>
      <c r="Y29" s="77">
        <f t="shared" si="2"/>
        <v>19.61</v>
      </c>
      <c r="Z29" s="77">
        <f t="shared" si="2"/>
        <v>17.779999999999998</v>
      </c>
      <c r="AA29" s="77">
        <f t="shared" si="2"/>
        <v>18.65</v>
      </c>
      <c r="AB29" s="77">
        <f t="shared" si="2"/>
        <v>21.02</v>
      </c>
      <c r="AC29" s="77">
        <f t="shared" si="2"/>
        <v>20.93</v>
      </c>
      <c r="AD29" s="77">
        <f t="shared" si="2"/>
        <v>20.08</v>
      </c>
      <c r="AE29" s="77">
        <f t="shared" si="2"/>
        <v>18.909999999999997</v>
      </c>
      <c r="AF29" s="77">
        <f t="shared" si="2"/>
        <v>17.289999999999996</v>
      </c>
      <c r="AG29" s="40">
        <f>AVERAGE(B29:AF29)</f>
        <v>19.762258064516125</v>
      </c>
    </row>
    <row r="30" spans="1:33" ht="23.25">
      <c r="A30" s="16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45"/>
    </row>
    <row r="31" spans="1:33" ht="23.25">
      <c r="A31" s="14" t="s">
        <v>13</v>
      </c>
      <c r="B31" s="45">
        <v>0</v>
      </c>
      <c r="C31" s="45">
        <v>0</v>
      </c>
      <c r="D31" s="45">
        <v>0</v>
      </c>
      <c r="E31" s="144">
        <v>1.5</v>
      </c>
      <c r="F31" s="144">
        <v>2.4</v>
      </c>
      <c r="G31" s="144">
        <v>0</v>
      </c>
      <c r="H31" s="144">
        <v>2.2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1.8</v>
      </c>
      <c r="S31" s="144">
        <v>1.8</v>
      </c>
      <c r="T31" s="144">
        <v>0</v>
      </c>
      <c r="U31" s="144">
        <v>0</v>
      </c>
      <c r="V31" s="144">
        <v>1.8</v>
      </c>
      <c r="W31" s="144">
        <v>1.7</v>
      </c>
      <c r="X31" s="144">
        <v>2.5</v>
      </c>
      <c r="Y31" s="144">
        <v>2.5</v>
      </c>
      <c r="Z31" s="144">
        <v>1.2</v>
      </c>
      <c r="AA31" s="144">
        <v>0</v>
      </c>
      <c r="AB31" s="144">
        <v>0</v>
      </c>
      <c r="AC31" s="144">
        <v>0</v>
      </c>
      <c r="AD31" s="144">
        <v>0</v>
      </c>
      <c r="AE31" s="144">
        <v>0</v>
      </c>
      <c r="AF31" s="144">
        <v>1.1</v>
      </c>
      <c r="AG31" s="45"/>
    </row>
    <row r="32" spans="1:33" ht="23.25">
      <c r="A32" s="14" t="s">
        <v>31</v>
      </c>
      <c r="B32" s="45">
        <v>3.1</v>
      </c>
      <c r="C32" s="45">
        <v>3</v>
      </c>
      <c r="D32" s="45">
        <v>2.6</v>
      </c>
      <c r="E32" s="144">
        <v>0</v>
      </c>
      <c r="F32" s="144">
        <v>0</v>
      </c>
      <c r="G32" s="144">
        <v>2.4</v>
      </c>
      <c r="H32" s="144">
        <v>0</v>
      </c>
      <c r="I32" s="144">
        <v>2.2</v>
      </c>
      <c r="J32" s="144">
        <v>2.2</v>
      </c>
      <c r="K32" s="144">
        <v>2.6</v>
      </c>
      <c r="L32" s="144">
        <v>1.9</v>
      </c>
      <c r="M32" s="144">
        <v>2</v>
      </c>
      <c r="N32" s="144">
        <v>2</v>
      </c>
      <c r="O32" s="144">
        <v>1.6</v>
      </c>
      <c r="P32" s="144">
        <v>2.1</v>
      </c>
      <c r="Q32" s="144">
        <v>1.9</v>
      </c>
      <c r="R32" s="144">
        <v>0</v>
      </c>
      <c r="S32" s="144">
        <v>0</v>
      </c>
      <c r="T32" s="144">
        <v>2</v>
      </c>
      <c r="U32" s="144">
        <v>2</v>
      </c>
      <c r="V32" s="144">
        <v>0</v>
      </c>
      <c r="W32" s="144">
        <v>0</v>
      </c>
      <c r="X32" s="144">
        <v>0</v>
      </c>
      <c r="Y32" s="144">
        <v>0</v>
      </c>
      <c r="Z32" s="144">
        <v>1.1</v>
      </c>
      <c r="AA32" s="144">
        <v>1.9</v>
      </c>
      <c r="AB32" s="144">
        <v>2.7</v>
      </c>
      <c r="AC32" s="144">
        <v>1.6</v>
      </c>
      <c r="AD32" s="144">
        <v>2.2</v>
      </c>
      <c r="AE32" s="144">
        <v>2</v>
      </c>
      <c r="AF32" s="144">
        <v>1.1</v>
      </c>
      <c r="AG32" s="45">
        <f>SUM(B32:AF32)</f>
        <v>46.20000000000001</v>
      </c>
    </row>
    <row r="33" spans="1:33" ht="23.25">
      <c r="A33" s="14" t="s">
        <v>4</v>
      </c>
      <c r="B33" s="45">
        <v>1.3</v>
      </c>
      <c r="C33" s="45">
        <v>1.3</v>
      </c>
      <c r="D33" s="45">
        <v>1.3</v>
      </c>
      <c r="E33" s="144">
        <v>1.3</v>
      </c>
      <c r="F33" s="144">
        <v>1.3</v>
      </c>
      <c r="G33" s="144">
        <v>1.3</v>
      </c>
      <c r="H33" s="144">
        <v>1.3</v>
      </c>
      <c r="I33" s="144">
        <v>1.3</v>
      </c>
      <c r="J33" s="144">
        <v>1.3</v>
      </c>
      <c r="K33" s="144">
        <v>1.3</v>
      </c>
      <c r="L33" s="144">
        <v>1.7</v>
      </c>
      <c r="M33" s="144">
        <v>1.7</v>
      </c>
      <c r="N33" s="144">
        <v>1.7</v>
      </c>
      <c r="O33" s="144">
        <v>1.7</v>
      </c>
      <c r="P33" s="144">
        <v>1.6</v>
      </c>
      <c r="Q33" s="144">
        <v>1.6</v>
      </c>
      <c r="R33" s="144">
        <v>1.6</v>
      </c>
      <c r="S33" s="144">
        <v>1.6</v>
      </c>
      <c r="T33" s="144">
        <v>1.6</v>
      </c>
      <c r="U33" s="144">
        <v>1.6</v>
      </c>
      <c r="V33" s="144">
        <v>1.6</v>
      </c>
      <c r="W33" s="144">
        <v>1.6</v>
      </c>
      <c r="X33" s="144">
        <v>1.7</v>
      </c>
      <c r="Y33" s="144">
        <v>1.6</v>
      </c>
      <c r="Z33" s="144">
        <v>1.6</v>
      </c>
      <c r="AA33" s="144">
        <v>1.6</v>
      </c>
      <c r="AB33" s="144">
        <v>1.6</v>
      </c>
      <c r="AC33" s="144">
        <v>1.6</v>
      </c>
      <c r="AD33" s="144">
        <v>1.6</v>
      </c>
      <c r="AE33" s="144">
        <v>1.6</v>
      </c>
      <c r="AF33" s="144">
        <v>1.6</v>
      </c>
      <c r="AG33" s="45"/>
    </row>
    <row r="34" spans="1:33" ht="23.25">
      <c r="A34" s="14" t="s">
        <v>14</v>
      </c>
      <c r="B34" s="45">
        <v>0</v>
      </c>
      <c r="C34" s="45">
        <v>0</v>
      </c>
      <c r="D34" s="45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  <c r="AE34" s="144">
        <v>0</v>
      </c>
      <c r="AF34" s="144">
        <v>0</v>
      </c>
      <c r="AG34" s="45"/>
    </row>
    <row r="35" spans="1:33" ht="23.25">
      <c r="A35" s="14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/>
    </row>
    <row r="36" spans="1:33" ht="23.25">
      <c r="A36" s="16"/>
      <c r="B36" s="77">
        <v>0</v>
      </c>
      <c r="C36" s="77">
        <f aca="true" t="shared" si="3" ref="C36:AF36">SUM(C31:C35)</f>
        <v>4.3</v>
      </c>
      <c r="D36" s="77">
        <f t="shared" si="3"/>
        <v>3.9000000000000004</v>
      </c>
      <c r="E36" s="77">
        <f t="shared" si="3"/>
        <v>2.8</v>
      </c>
      <c r="F36" s="77">
        <f t="shared" si="3"/>
        <v>3.7</v>
      </c>
      <c r="G36" s="77">
        <f t="shared" si="3"/>
        <v>3.7</v>
      </c>
      <c r="H36" s="77">
        <f t="shared" si="3"/>
        <v>3.5</v>
      </c>
      <c r="I36" s="77">
        <f t="shared" si="3"/>
        <v>3.5</v>
      </c>
      <c r="J36" s="77">
        <f t="shared" si="3"/>
        <v>3.5</v>
      </c>
      <c r="K36" s="77">
        <f t="shared" si="3"/>
        <v>3.9000000000000004</v>
      </c>
      <c r="L36" s="77">
        <f t="shared" si="3"/>
        <v>3.5999999999999996</v>
      </c>
      <c r="M36" s="77">
        <f t="shared" si="3"/>
        <v>3.7</v>
      </c>
      <c r="N36" s="77">
        <f t="shared" si="3"/>
        <v>3.7</v>
      </c>
      <c r="O36" s="77">
        <f t="shared" si="3"/>
        <v>3.3</v>
      </c>
      <c r="P36" s="77">
        <f t="shared" si="3"/>
        <v>3.7</v>
      </c>
      <c r="Q36" s="77">
        <f t="shared" si="3"/>
        <v>3.5</v>
      </c>
      <c r="R36" s="77">
        <f t="shared" si="3"/>
        <v>3.4000000000000004</v>
      </c>
      <c r="S36" s="77">
        <f t="shared" si="3"/>
        <v>3.4000000000000004</v>
      </c>
      <c r="T36" s="77">
        <f t="shared" si="3"/>
        <v>3.6</v>
      </c>
      <c r="U36" s="77">
        <f t="shared" si="3"/>
        <v>3.6</v>
      </c>
      <c r="V36" s="77">
        <f t="shared" si="3"/>
        <v>3.4000000000000004</v>
      </c>
      <c r="W36" s="77">
        <f t="shared" si="3"/>
        <v>3.3</v>
      </c>
      <c r="X36" s="77">
        <f t="shared" si="3"/>
        <v>4.2</v>
      </c>
      <c r="Y36" s="77">
        <f t="shared" si="3"/>
        <v>4.1</v>
      </c>
      <c r="Z36" s="77">
        <f t="shared" si="3"/>
        <v>3.9</v>
      </c>
      <c r="AA36" s="77">
        <f t="shared" si="3"/>
        <v>3.5</v>
      </c>
      <c r="AB36" s="77">
        <f t="shared" si="3"/>
        <v>4.300000000000001</v>
      </c>
      <c r="AC36" s="77">
        <f t="shared" si="3"/>
        <v>3.2</v>
      </c>
      <c r="AD36" s="77">
        <f t="shared" si="3"/>
        <v>3.8000000000000003</v>
      </c>
      <c r="AE36" s="77">
        <f t="shared" si="3"/>
        <v>3.6</v>
      </c>
      <c r="AF36" s="77">
        <f t="shared" si="3"/>
        <v>3.8000000000000003</v>
      </c>
      <c r="AG36" s="40">
        <f>AVERAGE(B36:AF36)</f>
        <v>3.529032258064516</v>
      </c>
    </row>
    <row r="37" spans="1:33" ht="23.25">
      <c r="A37" s="16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40" t="s">
        <v>29</v>
      </c>
    </row>
    <row r="38" spans="1:33" ht="23.25">
      <c r="A38" s="14" t="s">
        <v>4</v>
      </c>
      <c r="B38" s="114">
        <v>0.4384</v>
      </c>
      <c r="C38" s="77">
        <v>0.5811</v>
      </c>
      <c r="D38" s="77">
        <v>0.6957</v>
      </c>
      <c r="E38" s="77">
        <v>0.5113</v>
      </c>
      <c r="F38" s="77">
        <v>0.5335</v>
      </c>
      <c r="G38" s="77">
        <v>0.5519</v>
      </c>
      <c r="H38" s="77">
        <v>0.3161</v>
      </c>
      <c r="I38" s="77">
        <v>0.5553</v>
      </c>
      <c r="J38" s="77">
        <v>0.4748</v>
      </c>
      <c r="K38" s="77">
        <v>0.5258</v>
      </c>
      <c r="L38" s="77">
        <v>0.5245</v>
      </c>
      <c r="M38" s="77">
        <v>0.5461</v>
      </c>
      <c r="N38" s="77">
        <v>0.3698</v>
      </c>
      <c r="O38" s="77">
        <v>0.3435</v>
      </c>
      <c r="P38" s="77">
        <v>0.3656</v>
      </c>
      <c r="Q38" s="77">
        <v>0.4859</v>
      </c>
      <c r="R38" s="77">
        <v>0.4814</v>
      </c>
      <c r="S38" s="77">
        <v>0.5386</v>
      </c>
      <c r="T38" s="77">
        <v>0.5603</v>
      </c>
      <c r="U38" s="77">
        <v>0.5852</v>
      </c>
      <c r="V38" s="77">
        <v>0.4574</v>
      </c>
      <c r="W38" s="77">
        <v>0.398</v>
      </c>
      <c r="X38" s="77">
        <v>0.6177</v>
      </c>
      <c r="Y38" s="77">
        <v>0.6209</v>
      </c>
      <c r="Z38" s="77">
        <v>0.3453</v>
      </c>
      <c r="AA38" s="77">
        <v>0.6501</v>
      </c>
      <c r="AB38" s="77">
        <v>0.3781</v>
      </c>
      <c r="AC38" s="77">
        <v>0.3822</v>
      </c>
      <c r="AD38" s="77">
        <v>0.4139</v>
      </c>
      <c r="AE38" s="77">
        <v>0.4364</v>
      </c>
      <c r="AF38" s="77">
        <v>0.5636</v>
      </c>
      <c r="AG38" s="40">
        <f>AVERAGE(B38:AF38)</f>
        <v>0.4918838709677419</v>
      </c>
    </row>
    <row r="39" spans="1:33" ht="23.25">
      <c r="A39" s="14" t="s">
        <v>16</v>
      </c>
      <c r="B39" s="77">
        <f aca="true" t="shared" si="4" ref="B39:AF39">SUM(B38,B36,B29,B16,B9)</f>
        <v>64.8714</v>
      </c>
      <c r="C39" s="77">
        <f t="shared" si="4"/>
        <v>68.7791</v>
      </c>
      <c r="D39" s="77">
        <f t="shared" si="4"/>
        <v>68.9177</v>
      </c>
      <c r="E39" s="77">
        <f t="shared" si="4"/>
        <v>63.906299999999995</v>
      </c>
      <c r="F39" s="77">
        <f t="shared" si="4"/>
        <v>62.7245</v>
      </c>
      <c r="G39" s="77">
        <f t="shared" si="4"/>
        <v>62.9249</v>
      </c>
      <c r="H39" s="77">
        <f t="shared" si="4"/>
        <v>61.7391</v>
      </c>
      <c r="I39" s="77">
        <f t="shared" si="4"/>
        <v>69.4953</v>
      </c>
      <c r="J39" s="77">
        <f t="shared" si="4"/>
        <v>66.1598</v>
      </c>
      <c r="K39" s="77">
        <f t="shared" si="4"/>
        <v>61.49679999999999</v>
      </c>
      <c r="L39" s="77">
        <f t="shared" si="4"/>
        <v>62.9205</v>
      </c>
      <c r="M39" s="77">
        <f t="shared" si="4"/>
        <v>64.6721</v>
      </c>
      <c r="N39" s="77">
        <f t="shared" si="4"/>
        <v>61.1418</v>
      </c>
      <c r="O39" s="77">
        <f t="shared" si="4"/>
        <v>56.155499999999996</v>
      </c>
      <c r="P39" s="77">
        <f t="shared" si="4"/>
        <v>57.6606</v>
      </c>
      <c r="Q39" s="77">
        <f t="shared" si="4"/>
        <v>59.953900000000004</v>
      </c>
      <c r="R39" s="77">
        <f t="shared" si="4"/>
        <v>61.1674</v>
      </c>
      <c r="S39" s="77">
        <f t="shared" si="4"/>
        <v>59.860600000000005</v>
      </c>
      <c r="T39" s="77">
        <f t="shared" si="4"/>
        <v>57.503299999999996</v>
      </c>
      <c r="U39" s="77">
        <f t="shared" si="4"/>
        <v>58.4792</v>
      </c>
      <c r="V39" s="77">
        <f t="shared" si="4"/>
        <v>57.669399999999996</v>
      </c>
      <c r="W39" s="77">
        <f t="shared" si="4"/>
        <v>58.44470833333333</v>
      </c>
      <c r="X39" s="77">
        <f t="shared" si="4"/>
        <v>59.82909130434783</v>
      </c>
      <c r="Y39" s="77">
        <f t="shared" si="4"/>
        <v>60.852900000000005</v>
      </c>
      <c r="Z39" s="77">
        <f t="shared" si="4"/>
        <v>60.177299999999995</v>
      </c>
      <c r="AA39" s="77">
        <f t="shared" si="4"/>
        <v>58.02385</v>
      </c>
      <c r="AB39" s="77">
        <f t="shared" si="4"/>
        <v>61.91010000000001</v>
      </c>
      <c r="AC39" s="77">
        <f t="shared" si="4"/>
        <v>61.824200000000005</v>
      </c>
      <c r="AD39" s="77">
        <f t="shared" si="4"/>
        <v>60.3059</v>
      </c>
      <c r="AE39" s="77">
        <f t="shared" si="4"/>
        <v>60.998400000000004</v>
      </c>
      <c r="AF39" s="77">
        <f t="shared" si="4"/>
        <v>57.2856</v>
      </c>
      <c r="AG39" s="40">
        <f>AVERAGE(B39:AF39)</f>
        <v>61.543588697989726</v>
      </c>
    </row>
    <row r="40" spans="1:33" ht="23.25">
      <c r="A40" s="14" t="s">
        <v>17</v>
      </c>
      <c r="B40" s="114">
        <f aca="true" t="shared" si="5" ref="B40:AF40">-SUM(B14+B15+B27+B28+B34+B35)</f>
        <v>0</v>
      </c>
      <c r="C40" s="114">
        <f t="shared" si="5"/>
        <v>0</v>
      </c>
      <c r="D40" s="114">
        <f t="shared" si="5"/>
        <v>0</v>
      </c>
      <c r="E40" s="114">
        <f t="shared" si="5"/>
        <v>0</v>
      </c>
      <c r="F40" s="114">
        <f t="shared" si="5"/>
        <v>0</v>
      </c>
      <c r="G40" s="114">
        <f t="shared" si="5"/>
        <v>0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0</v>
      </c>
      <c r="L40" s="114">
        <f t="shared" si="5"/>
        <v>0</v>
      </c>
      <c r="M40" s="114">
        <f t="shared" si="5"/>
        <v>0</v>
      </c>
      <c r="N40" s="114">
        <f t="shared" si="5"/>
        <v>0</v>
      </c>
      <c r="O40" s="114">
        <f t="shared" si="5"/>
        <v>0</v>
      </c>
      <c r="P40" s="114">
        <f t="shared" si="5"/>
        <v>0</v>
      </c>
      <c r="Q40" s="114">
        <f t="shared" si="5"/>
        <v>0</v>
      </c>
      <c r="R40" s="114">
        <f t="shared" si="5"/>
        <v>0</v>
      </c>
      <c r="S40" s="114">
        <f t="shared" si="5"/>
        <v>0</v>
      </c>
      <c r="T40" s="114">
        <f t="shared" si="5"/>
        <v>0</v>
      </c>
      <c r="U40" s="114">
        <f t="shared" si="5"/>
        <v>0</v>
      </c>
      <c r="V40" s="114">
        <f t="shared" si="5"/>
        <v>0</v>
      </c>
      <c r="W40" s="114">
        <f t="shared" si="5"/>
        <v>0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4">
        <f t="shared" si="5"/>
        <v>0</v>
      </c>
      <c r="AB40" s="114">
        <f t="shared" si="5"/>
        <v>0</v>
      </c>
      <c r="AC40" s="114">
        <f t="shared" si="5"/>
        <v>0</v>
      </c>
      <c r="AD40" s="114">
        <f t="shared" si="5"/>
        <v>0</v>
      </c>
      <c r="AE40" s="114">
        <f t="shared" si="5"/>
        <v>0</v>
      </c>
      <c r="AF40" s="114">
        <f t="shared" si="5"/>
        <v>0</v>
      </c>
      <c r="AG40" s="45"/>
    </row>
    <row r="41" spans="1:33" ht="23.25">
      <c r="A41" s="16" t="s">
        <v>22</v>
      </c>
      <c r="B41" s="77">
        <f aca="true" t="shared" si="6" ref="B41:AF41">B39-B40</f>
        <v>64.8714</v>
      </c>
      <c r="C41" s="77">
        <f t="shared" si="6"/>
        <v>68.7791</v>
      </c>
      <c r="D41" s="77">
        <f t="shared" si="6"/>
        <v>68.9177</v>
      </c>
      <c r="E41" s="77">
        <f t="shared" si="6"/>
        <v>63.906299999999995</v>
      </c>
      <c r="F41" s="77">
        <f t="shared" si="6"/>
        <v>62.7245</v>
      </c>
      <c r="G41" s="77">
        <f t="shared" si="6"/>
        <v>62.9249</v>
      </c>
      <c r="H41" s="77">
        <f t="shared" si="6"/>
        <v>61.7391</v>
      </c>
      <c r="I41" s="77">
        <f t="shared" si="6"/>
        <v>69.4953</v>
      </c>
      <c r="J41" s="77">
        <f t="shared" si="6"/>
        <v>66.1598</v>
      </c>
      <c r="K41" s="77">
        <f t="shared" si="6"/>
        <v>61.49679999999999</v>
      </c>
      <c r="L41" s="77">
        <f t="shared" si="6"/>
        <v>62.9205</v>
      </c>
      <c r="M41" s="77">
        <f t="shared" si="6"/>
        <v>64.6721</v>
      </c>
      <c r="N41" s="77">
        <f t="shared" si="6"/>
        <v>61.1418</v>
      </c>
      <c r="O41" s="77">
        <f t="shared" si="6"/>
        <v>56.155499999999996</v>
      </c>
      <c r="P41" s="77">
        <f t="shared" si="6"/>
        <v>57.6606</v>
      </c>
      <c r="Q41" s="77">
        <f t="shared" si="6"/>
        <v>59.953900000000004</v>
      </c>
      <c r="R41" s="77">
        <f t="shared" si="6"/>
        <v>61.1674</v>
      </c>
      <c r="S41" s="77">
        <f t="shared" si="6"/>
        <v>59.860600000000005</v>
      </c>
      <c r="T41" s="77">
        <f t="shared" si="6"/>
        <v>57.503299999999996</v>
      </c>
      <c r="U41" s="77">
        <f t="shared" si="6"/>
        <v>58.4792</v>
      </c>
      <c r="V41" s="77">
        <f t="shared" si="6"/>
        <v>57.669399999999996</v>
      </c>
      <c r="W41" s="77">
        <f t="shared" si="6"/>
        <v>58.44470833333333</v>
      </c>
      <c r="X41" s="77">
        <f t="shared" si="6"/>
        <v>59.82909130434783</v>
      </c>
      <c r="Y41" s="77">
        <f t="shared" si="6"/>
        <v>60.852900000000005</v>
      </c>
      <c r="Z41" s="77">
        <f t="shared" si="6"/>
        <v>60.177299999999995</v>
      </c>
      <c r="AA41" s="77">
        <f t="shared" si="6"/>
        <v>58.02385</v>
      </c>
      <c r="AB41" s="77">
        <f t="shared" si="6"/>
        <v>61.91010000000001</v>
      </c>
      <c r="AC41" s="77">
        <f t="shared" si="6"/>
        <v>61.824200000000005</v>
      </c>
      <c r="AD41" s="77">
        <f t="shared" si="6"/>
        <v>60.3059</v>
      </c>
      <c r="AE41" s="77">
        <f t="shared" si="6"/>
        <v>60.998400000000004</v>
      </c>
      <c r="AF41" s="77">
        <f t="shared" si="6"/>
        <v>57.2856</v>
      </c>
      <c r="AG41" s="40">
        <f>AVERAGE(B41:AF41)</f>
        <v>61.543588697989726</v>
      </c>
    </row>
    <row r="42" spans="1:16" ht="23.25">
      <c r="A42" s="16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</row>
    <row r="43" spans="1:33" ht="23.25">
      <c r="A43" s="14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</sheetData>
  <sheetProtection/>
  <printOptions/>
  <pageMargins left="0.54" right="0.18" top="0.55" bottom="0.52" header="0.5" footer="0.5"/>
  <pageSetup horizontalDpi="300" verticalDpi="3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="55" zoomScaleNormal="55" zoomScalePageLayoutView="0" workbookViewId="0" topLeftCell="A1">
      <pane xSplit="1" ySplit="5" topLeftCell="S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F41" sqref="AF41"/>
    </sheetView>
  </sheetViews>
  <sheetFormatPr defaultColWidth="8.88671875" defaultRowHeight="15"/>
  <cols>
    <col min="1" max="1" width="32.21484375" style="19" customWidth="1"/>
    <col min="2" max="2" width="10.10546875" style="19" bestFit="1" customWidth="1"/>
    <col min="3" max="18" width="9.21484375" style="19" bestFit="1" customWidth="1"/>
    <col min="19" max="31" width="8.88671875" style="19" customWidth="1"/>
    <col min="32" max="32" width="10.3359375" style="44" bestFit="1" customWidth="1"/>
    <col min="33" max="16384" width="8.88671875" style="19" customWidth="1"/>
  </cols>
  <sheetData>
    <row r="1" spans="1:32" ht="23.25">
      <c r="A1" s="152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4"/>
    </row>
    <row r="2" spans="1:32" ht="23.25">
      <c r="A2" s="152">
        <v>40787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4"/>
    </row>
    <row r="3" spans="1:32" ht="23.25">
      <c r="A3" s="155" t="s">
        <v>21</v>
      </c>
      <c r="Z3" s="156"/>
      <c r="AA3" s="155"/>
      <c r="AB3" s="156"/>
      <c r="AC3" s="156"/>
      <c r="AD3" s="156"/>
      <c r="AE3" s="156"/>
      <c r="AF3" s="157"/>
    </row>
    <row r="4" spans="1:35" ht="23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14"/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3">
        <v>16</v>
      </c>
      <c r="R5" s="93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3">
        <v>25</v>
      </c>
      <c r="AA5" s="93">
        <v>26</v>
      </c>
      <c r="AB5" s="93">
        <v>27</v>
      </c>
      <c r="AC5" s="93">
        <v>28</v>
      </c>
      <c r="AD5" s="93">
        <v>29</v>
      </c>
      <c r="AE5" s="93">
        <v>30</v>
      </c>
      <c r="AF5" s="31" t="s">
        <v>33</v>
      </c>
    </row>
    <row r="6" spans="1:32" ht="23.25">
      <c r="A6" s="16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14" t="s">
        <v>1</v>
      </c>
      <c r="B7" s="45">
        <v>4.25</v>
      </c>
      <c r="C7" s="45">
        <v>4.1899999999999995</v>
      </c>
      <c r="D7" s="45">
        <v>4.15</v>
      </c>
      <c r="E7" s="45">
        <v>3.75</v>
      </c>
      <c r="F7" s="45">
        <v>3.45</v>
      </c>
      <c r="G7" s="45">
        <v>3.9</v>
      </c>
      <c r="H7" s="45">
        <v>2.04</v>
      </c>
      <c r="I7" s="45">
        <v>0</v>
      </c>
      <c r="J7" s="45">
        <v>0</v>
      </c>
      <c r="K7" s="45">
        <v>0</v>
      </c>
      <c r="L7" s="45">
        <v>0</v>
      </c>
      <c r="M7" s="45">
        <v>2.37</v>
      </c>
      <c r="N7" s="45">
        <v>4.199999999999999</v>
      </c>
      <c r="O7" s="45">
        <v>4.23</v>
      </c>
      <c r="P7" s="45">
        <v>4.24</v>
      </c>
      <c r="Q7" s="45">
        <v>5.49</v>
      </c>
      <c r="R7" s="45">
        <v>4.82</v>
      </c>
      <c r="S7" s="45">
        <v>4.3</v>
      </c>
      <c r="T7" s="45">
        <v>4.04</v>
      </c>
      <c r="U7" s="45">
        <v>4.34</v>
      </c>
      <c r="V7" s="45">
        <v>4.51</v>
      </c>
      <c r="W7" s="45">
        <v>4.57</v>
      </c>
      <c r="X7" s="45">
        <v>2.6100000000000003</v>
      </c>
      <c r="Y7" s="45">
        <v>0</v>
      </c>
      <c r="Z7" s="45">
        <v>0</v>
      </c>
      <c r="AA7" s="45">
        <v>0</v>
      </c>
      <c r="AB7" s="45">
        <v>2</v>
      </c>
      <c r="AC7" s="45">
        <v>4.21</v>
      </c>
      <c r="AD7" s="45">
        <v>4.44</v>
      </c>
      <c r="AE7" s="45">
        <v>4.55</v>
      </c>
      <c r="AF7" s="45"/>
    </row>
    <row r="8" spans="1:32" ht="23.25">
      <c r="A8" s="14" t="s">
        <v>2</v>
      </c>
      <c r="B8" s="45">
        <v>14.2</v>
      </c>
      <c r="C8" s="45">
        <v>14</v>
      </c>
      <c r="D8" s="45">
        <v>16.1</v>
      </c>
      <c r="E8" s="45">
        <v>15.3</v>
      </c>
      <c r="F8" s="45">
        <v>14.4</v>
      </c>
      <c r="G8" s="45">
        <v>12.9</v>
      </c>
      <c r="H8" s="45">
        <v>15.7</v>
      </c>
      <c r="I8" s="45">
        <v>18.8</v>
      </c>
      <c r="J8" s="45">
        <v>18.2</v>
      </c>
      <c r="K8" s="45">
        <v>18.6</v>
      </c>
      <c r="L8" s="45">
        <v>17.6</v>
      </c>
      <c r="M8" s="45">
        <v>16.5</v>
      </c>
      <c r="N8" s="45">
        <v>13.9</v>
      </c>
      <c r="O8" s="45">
        <v>14.5</v>
      </c>
      <c r="P8" s="45">
        <v>15.1</v>
      </c>
      <c r="Q8" s="45">
        <v>15.4</v>
      </c>
      <c r="R8" s="45">
        <v>13.6</v>
      </c>
      <c r="S8" s="45">
        <v>13.6</v>
      </c>
      <c r="T8" s="45">
        <v>13.8</v>
      </c>
      <c r="U8" s="45">
        <v>14.2</v>
      </c>
      <c r="V8" s="45">
        <v>14.6</v>
      </c>
      <c r="W8" s="45">
        <v>16</v>
      </c>
      <c r="X8" s="45">
        <v>15.9</v>
      </c>
      <c r="Y8" s="45">
        <v>18.9</v>
      </c>
      <c r="Z8" s="45">
        <v>18.4</v>
      </c>
      <c r="AA8" s="45">
        <v>19.7</v>
      </c>
      <c r="AB8" s="45">
        <v>18.1</v>
      </c>
      <c r="AC8" s="45">
        <v>14.7</v>
      </c>
      <c r="AD8" s="45">
        <v>13.9</v>
      </c>
      <c r="AE8" s="45">
        <v>13.6</v>
      </c>
      <c r="AF8" s="45"/>
    </row>
    <row r="9" spans="1:32" ht="23.25">
      <c r="A9" s="14"/>
      <c r="B9" s="83">
        <f aca="true" t="shared" si="0" ref="B9:Q9">SUM(B7:B8)</f>
        <v>18.45</v>
      </c>
      <c r="C9" s="83">
        <f t="shared" si="0"/>
        <v>18.189999999999998</v>
      </c>
      <c r="D9" s="83">
        <f t="shared" si="0"/>
        <v>20.25</v>
      </c>
      <c r="E9" s="83">
        <f t="shared" si="0"/>
        <v>19.05</v>
      </c>
      <c r="F9" s="83">
        <f t="shared" si="0"/>
        <v>17.85</v>
      </c>
      <c r="G9" s="83">
        <f t="shared" si="0"/>
        <v>16.8</v>
      </c>
      <c r="H9" s="83">
        <f t="shared" si="0"/>
        <v>17.74</v>
      </c>
      <c r="I9" s="83">
        <f t="shared" si="0"/>
        <v>18.8</v>
      </c>
      <c r="J9" s="83">
        <f t="shared" si="0"/>
        <v>18.2</v>
      </c>
      <c r="K9" s="83">
        <f t="shared" si="0"/>
        <v>18.6</v>
      </c>
      <c r="L9" s="83">
        <f t="shared" si="0"/>
        <v>17.6</v>
      </c>
      <c r="M9" s="83">
        <f t="shared" si="0"/>
        <v>18.87</v>
      </c>
      <c r="N9" s="83">
        <f t="shared" si="0"/>
        <v>18.1</v>
      </c>
      <c r="O9" s="83">
        <f t="shared" si="0"/>
        <v>18.73</v>
      </c>
      <c r="P9" s="83">
        <f t="shared" si="0"/>
        <v>19.34</v>
      </c>
      <c r="Q9" s="35">
        <f t="shared" si="0"/>
        <v>20.89</v>
      </c>
      <c r="R9" s="35">
        <f aca="true" t="shared" si="1" ref="R9:AE9">SUM(R7:R8)</f>
        <v>18.42</v>
      </c>
      <c r="S9" s="35">
        <f t="shared" si="1"/>
        <v>17.9</v>
      </c>
      <c r="T9" s="35">
        <f t="shared" si="1"/>
        <v>17.84</v>
      </c>
      <c r="U9" s="35">
        <f t="shared" si="1"/>
        <v>18.54</v>
      </c>
      <c r="V9" s="35">
        <f t="shared" si="1"/>
        <v>19.11</v>
      </c>
      <c r="W9" s="35">
        <f t="shared" si="1"/>
        <v>20.57</v>
      </c>
      <c r="X9" s="35">
        <f t="shared" si="1"/>
        <v>18.51</v>
      </c>
      <c r="Y9" s="35">
        <f t="shared" si="1"/>
        <v>18.9</v>
      </c>
      <c r="Z9" s="35">
        <f t="shared" si="1"/>
        <v>18.4</v>
      </c>
      <c r="AA9" s="35">
        <f t="shared" si="1"/>
        <v>19.7</v>
      </c>
      <c r="AB9" s="35">
        <f t="shared" si="1"/>
        <v>20.1</v>
      </c>
      <c r="AC9" s="35">
        <f t="shared" si="1"/>
        <v>18.91</v>
      </c>
      <c r="AD9" s="35">
        <f t="shared" si="1"/>
        <v>18.34</v>
      </c>
      <c r="AE9" s="35">
        <f t="shared" si="1"/>
        <v>18.15</v>
      </c>
      <c r="AF9" s="35">
        <f>AVERAGE(B9:AE9)</f>
        <v>18.694999999999997</v>
      </c>
    </row>
    <row r="10" spans="1:32" ht="23.25">
      <c r="A10" s="16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5"/>
    </row>
    <row r="11" spans="1:32" ht="23.25">
      <c r="A11" s="14" t="s">
        <v>19</v>
      </c>
      <c r="B11" s="142">
        <v>13.995000000000001</v>
      </c>
      <c r="C11" s="142">
        <v>14.01</v>
      </c>
      <c r="D11" s="142">
        <v>11.855</v>
      </c>
      <c r="E11" s="142">
        <v>11.928999999999998</v>
      </c>
      <c r="F11" s="142">
        <v>11.967</v>
      </c>
      <c r="G11" s="142">
        <v>12.814</v>
      </c>
      <c r="H11" s="161">
        <v>13.151</v>
      </c>
      <c r="I11" s="161">
        <v>12.001999999999999</v>
      </c>
      <c r="J11" s="161">
        <v>13.464</v>
      </c>
      <c r="K11" s="161">
        <v>12.806000000000001</v>
      </c>
      <c r="L11" s="142">
        <v>12.975</v>
      </c>
      <c r="M11" s="142">
        <v>12.748000000000001</v>
      </c>
      <c r="N11" s="142">
        <v>12.876000000000001</v>
      </c>
      <c r="O11" s="142">
        <v>13.299999999999999</v>
      </c>
      <c r="P11" s="142">
        <v>13.144</v>
      </c>
      <c r="Q11" s="142">
        <v>12.53</v>
      </c>
      <c r="R11" s="142">
        <v>12.567</v>
      </c>
      <c r="S11" s="162">
        <v>11.739</v>
      </c>
      <c r="T11" s="162">
        <v>11.697</v>
      </c>
      <c r="U11" s="162">
        <v>13.199</v>
      </c>
      <c r="V11" s="162">
        <v>12.145999999999999</v>
      </c>
      <c r="W11" s="162">
        <v>11.828</v>
      </c>
      <c r="X11" s="162">
        <v>11.456</v>
      </c>
      <c r="Y11" s="162">
        <v>12.125</v>
      </c>
      <c r="Z11" s="162">
        <v>13.077</v>
      </c>
      <c r="AA11" s="162">
        <v>13.048</v>
      </c>
      <c r="AB11" s="162">
        <v>13.01</v>
      </c>
      <c r="AC11" s="162">
        <v>10.934</v>
      </c>
      <c r="AD11" s="162">
        <v>11.828000000000001</v>
      </c>
      <c r="AE11" s="162">
        <v>12.591</v>
      </c>
      <c r="AF11" s="45"/>
    </row>
    <row r="12" spans="1:32" ht="23.25">
      <c r="A12" s="18" t="s">
        <v>28</v>
      </c>
      <c r="B12" s="142">
        <v>1.38</v>
      </c>
      <c r="C12" s="142">
        <v>1.368</v>
      </c>
      <c r="D12" s="142">
        <v>1.384</v>
      </c>
      <c r="E12" s="142">
        <v>1.486</v>
      </c>
      <c r="F12" s="142">
        <v>1.349</v>
      </c>
      <c r="G12" s="142">
        <v>1.396</v>
      </c>
      <c r="H12" s="161">
        <v>1.379</v>
      </c>
      <c r="I12" s="161">
        <v>1.393</v>
      </c>
      <c r="J12" s="161">
        <v>1.368</v>
      </c>
      <c r="K12" s="161">
        <v>1.402</v>
      </c>
      <c r="L12" s="142">
        <v>1.395</v>
      </c>
      <c r="M12" s="142">
        <v>1.383</v>
      </c>
      <c r="N12" s="142">
        <v>1.38</v>
      </c>
      <c r="O12" s="142">
        <v>1.39</v>
      </c>
      <c r="P12" s="142">
        <v>1.386</v>
      </c>
      <c r="Q12" s="142">
        <v>1.377</v>
      </c>
      <c r="R12" s="142">
        <v>1.407</v>
      </c>
      <c r="S12" s="162">
        <v>1.392</v>
      </c>
      <c r="T12" s="162">
        <v>1.422</v>
      </c>
      <c r="U12" s="162">
        <v>1.39</v>
      </c>
      <c r="V12" s="162">
        <v>1.381</v>
      </c>
      <c r="W12" s="162">
        <v>1.384</v>
      </c>
      <c r="X12" s="162">
        <v>1.429</v>
      </c>
      <c r="Y12" s="162">
        <v>1.418</v>
      </c>
      <c r="Z12" s="162">
        <v>1.387</v>
      </c>
      <c r="AA12" s="162">
        <v>1.378</v>
      </c>
      <c r="AB12" s="162">
        <v>1.382</v>
      </c>
      <c r="AC12" s="162">
        <v>1.403</v>
      </c>
      <c r="AD12" s="162">
        <v>1.075</v>
      </c>
      <c r="AE12" s="162">
        <v>0</v>
      </c>
      <c r="AF12" s="45"/>
    </row>
    <row r="13" spans="1:32" ht="23.25">
      <c r="A13" s="14" t="s">
        <v>5</v>
      </c>
      <c r="B13" s="142">
        <v>3.086</v>
      </c>
      <c r="C13" s="142">
        <v>2.938</v>
      </c>
      <c r="D13" s="142">
        <v>2.919</v>
      </c>
      <c r="E13" s="142">
        <v>2.782</v>
      </c>
      <c r="F13" s="142">
        <v>3.342</v>
      </c>
      <c r="G13" s="142">
        <v>3.058</v>
      </c>
      <c r="H13" s="161">
        <v>3.032</v>
      </c>
      <c r="I13" s="161">
        <v>0</v>
      </c>
      <c r="J13" s="161">
        <v>1.98</v>
      </c>
      <c r="K13" s="161">
        <v>3.163</v>
      </c>
      <c r="L13" s="142">
        <v>3.232</v>
      </c>
      <c r="M13" s="142">
        <v>0</v>
      </c>
      <c r="N13" s="142">
        <v>3.283</v>
      </c>
      <c r="O13" s="142">
        <v>2.166</v>
      </c>
      <c r="P13" s="142">
        <v>3.78</v>
      </c>
      <c r="Q13" s="142">
        <v>3.274</v>
      </c>
      <c r="R13" s="142">
        <v>3.204</v>
      </c>
      <c r="S13" s="162">
        <v>3.358</v>
      </c>
      <c r="T13" s="162">
        <v>3.348</v>
      </c>
      <c r="U13" s="162">
        <v>3.307</v>
      </c>
      <c r="V13" s="162">
        <v>3.358</v>
      </c>
      <c r="W13" s="162">
        <v>3.317</v>
      </c>
      <c r="X13" s="162">
        <v>3.092</v>
      </c>
      <c r="Y13" s="162">
        <v>3.771</v>
      </c>
      <c r="Z13" s="162">
        <v>3.31</v>
      </c>
      <c r="AA13" s="162">
        <v>3.526</v>
      </c>
      <c r="AB13" s="162">
        <v>3.047</v>
      </c>
      <c r="AC13" s="162">
        <v>3.231</v>
      </c>
      <c r="AD13" s="162">
        <v>3.24</v>
      </c>
      <c r="AE13" s="162">
        <v>3.319</v>
      </c>
      <c r="AF13" s="45"/>
    </row>
    <row r="14" spans="1:32" ht="23.25">
      <c r="A14" s="14" t="s">
        <v>6</v>
      </c>
      <c r="B14" s="162"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45"/>
    </row>
    <row r="15" spans="1:32" ht="23.25">
      <c r="A15" s="14" t="s">
        <v>7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45"/>
    </row>
    <row r="16" spans="1:32" ht="23.25">
      <c r="A16" s="14"/>
      <c r="B16" s="83">
        <f aca="true" t="shared" si="2" ref="B16:AE16">SUM(B11:B15)</f>
        <v>18.461</v>
      </c>
      <c r="C16" s="83">
        <f t="shared" si="2"/>
        <v>18.316</v>
      </c>
      <c r="D16" s="83">
        <f t="shared" si="2"/>
        <v>16.158</v>
      </c>
      <c r="E16" s="83">
        <f t="shared" si="2"/>
        <v>16.197</v>
      </c>
      <c r="F16" s="83">
        <f t="shared" si="2"/>
        <v>16.658</v>
      </c>
      <c r="G16" s="83">
        <f t="shared" si="2"/>
        <v>17.268</v>
      </c>
      <c r="H16" s="83">
        <f t="shared" si="2"/>
        <v>17.561999999999998</v>
      </c>
      <c r="I16" s="83">
        <f t="shared" si="2"/>
        <v>13.395</v>
      </c>
      <c r="J16" s="83">
        <f t="shared" si="2"/>
        <v>16.812</v>
      </c>
      <c r="K16" s="83">
        <f t="shared" si="2"/>
        <v>17.371</v>
      </c>
      <c r="L16" s="83">
        <f t="shared" si="2"/>
        <v>17.602</v>
      </c>
      <c r="M16" s="83">
        <f t="shared" si="2"/>
        <v>14.131</v>
      </c>
      <c r="N16" s="83">
        <f t="shared" si="2"/>
        <v>17.539</v>
      </c>
      <c r="O16" s="83">
        <f t="shared" si="2"/>
        <v>16.855999999999998</v>
      </c>
      <c r="P16" s="83">
        <f t="shared" si="2"/>
        <v>18.31</v>
      </c>
      <c r="Q16" s="83">
        <f t="shared" si="2"/>
        <v>17.181</v>
      </c>
      <c r="R16" s="83">
        <f t="shared" si="2"/>
        <v>17.178</v>
      </c>
      <c r="S16" s="83">
        <f t="shared" si="2"/>
        <v>16.489</v>
      </c>
      <c r="T16" s="83">
        <f t="shared" si="2"/>
        <v>16.467</v>
      </c>
      <c r="U16" s="83">
        <f t="shared" si="2"/>
        <v>17.896</v>
      </c>
      <c r="V16" s="83">
        <f t="shared" si="2"/>
        <v>16.884999999999998</v>
      </c>
      <c r="W16" s="83">
        <f t="shared" si="2"/>
        <v>16.529</v>
      </c>
      <c r="X16" s="83">
        <f t="shared" si="2"/>
        <v>15.977</v>
      </c>
      <c r="Y16" s="83">
        <f t="shared" si="2"/>
        <v>17.314</v>
      </c>
      <c r="Z16" s="83">
        <f t="shared" si="2"/>
        <v>17.774</v>
      </c>
      <c r="AA16" s="83">
        <f t="shared" si="2"/>
        <v>17.951999999999998</v>
      </c>
      <c r="AB16" s="83">
        <f t="shared" si="2"/>
        <v>17.439</v>
      </c>
      <c r="AC16" s="83">
        <f t="shared" si="2"/>
        <v>15.568</v>
      </c>
      <c r="AD16" s="83">
        <f t="shared" si="2"/>
        <v>16.143</v>
      </c>
      <c r="AE16" s="83">
        <f t="shared" si="2"/>
        <v>15.91</v>
      </c>
      <c r="AF16" s="35">
        <f>AVERAGE(B16:AE16)</f>
        <v>16.8446</v>
      </c>
    </row>
    <row r="17" spans="1:32" ht="23.25">
      <c r="A17" s="16" t="s">
        <v>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45"/>
    </row>
    <row r="18" spans="1:32" ht="23.25">
      <c r="A18" s="14" t="s">
        <v>9</v>
      </c>
      <c r="B18" s="45">
        <v>16.58</v>
      </c>
      <c r="C18" s="45">
        <v>18.33</v>
      </c>
      <c r="D18" s="45">
        <v>19.12</v>
      </c>
      <c r="E18" s="45">
        <v>19.66</v>
      </c>
      <c r="F18" s="45">
        <v>19.25</v>
      </c>
      <c r="G18" s="45">
        <v>17.38</v>
      </c>
      <c r="H18" s="45">
        <v>18.51</v>
      </c>
      <c r="I18" s="45">
        <v>18.55</v>
      </c>
      <c r="J18" s="45">
        <v>18.45</v>
      </c>
      <c r="K18" s="45">
        <v>20.02</v>
      </c>
      <c r="L18" s="45">
        <v>18.04</v>
      </c>
      <c r="M18" s="45">
        <v>19.34</v>
      </c>
      <c r="N18" s="45">
        <v>18.1</v>
      </c>
      <c r="O18" s="45">
        <v>17.14</v>
      </c>
      <c r="P18" s="45">
        <v>18.554</v>
      </c>
      <c r="Q18" s="45">
        <v>17.8</v>
      </c>
      <c r="R18" s="45">
        <v>18.66</v>
      </c>
      <c r="S18" s="45">
        <v>18.06</v>
      </c>
      <c r="T18" s="45">
        <v>17.92</v>
      </c>
      <c r="U18" s="45">
        <v>18.64</v>
      </c>
      <c r="V18" s="45">
        <v>18.7</v>
      </c>
      <c r="W18" s="45">
        <v>17.61</v>
      </c>
      <c r="X18" s="45">
        <v>17.4</v>
      </c>
      <c r="Y18" s="45">
        <v>19.5</v>
      </c>
      <c r="Z18" s="45">
        <v>16.2</v>
      </c>
      <c r="AA18" s="45">
        <v>18.49</v>
      </c>
      <c r="AB18" s="45">
        <v>18.07</v>
      </c>
      <c r="AC18" s="45">
        <v>17.45</v>
      </c>
      <c r="AD18" s="45">
        <v>16.75</v>
      </c>
      <c r="AE18" s="45">
        <v>15.42</v>
      </c>
      <c r="AF18" s="45"/>
    </row>
    <row r="19" spans="1:32" ht="23.25">
      <c r="A19" s="18" t="s">
        <v>28</v>
      </c>
      <c r="B19" s="45">
        <v>-0.36</v>
      </c>
      <c r="C19" s="45">
        <v>0</v>
      </c>
      <c r="D19" s="45">
        <v>-0.2</v>
      </c>
      <c r="E19" s="45">
        <v>0</v>
      </c>
      <c r="F19" s="45">
        <v>0</v>
      </c>
      <c r="G19" s="142">
        <v>-0.35</v>
      </c>
      <c r="H19" s="142">
        <v>-0.35</v>
      </c>
      <c r="I19" s="142">
        <v>-0.35</v>
      </c>
      <c r="J19" s="142">
        <v>-0.35</v>
      </c>
      <c r="K19" s="142">
        <v>-0.35</v>
      </c>
      <c r="L19" s="142">
        <v>-0.35</v>
      </c>
      <c r="M19" s="142">
        <v>-0.35</v>
      </c>
      <c r="N19" s="142">
        <v>-0.35</v>
      </c>
      <c r="O19" s="142">
        <v>-0.35</v>
      </c>
      <c r="P19" s="142">
        <v>-0.35</v>
      </c>
      <c r="Q19" s="142">
        <v>-0.35</v>
      </c>
      <c r="R19" s="142">
        <v>-0.35</v>
      </c>
      <c r="S19" s="142">
        <v>-0.35</v>
      </c>
      <c r="T19" s="142">
        <v>-0.35</v>
      </c>
      <c r="U19" s="142">
        <v>-0.35</v>
      </c>
      <c r="V19" s="142">
        <v>-0.35</v>
      </c>
      <c r="W19" s="142">
        <v>-0.35</v>
      </c>
      <c r="X19" s="142">
        <v>-0.35</v>
      </c>
      <c r="Y19" s="142">
        <v>-0.35</v>
      </c>
      <c r="Z19" s="142">
        <v>-0.35</v>
      </c>
      <c r="AA19" s="142">
        <v>-0.35</v>
      </c>
      <c r="AB19" s="142">
        <v>-0.35</v>
      </c>
      <c r="AC19" s="142">
        <v>-0.35</v>
      </c>
      <c r="AD19" s="142">
        <v>-0.25</v>
      </c>
      <c r="AE19" s="142">
        <v>-0.25</v>
      </c>
      <c r="AF19" s="45"/>
    </row>
    <row r="20" spans="1:32" ht="23.25">
      <c r="A20" s="14" t="s">
        <v>10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23.25">
      <c r="A21" s="14" t="s">
        <v>25</v>
      </c>
      <c r="B21" s="45">
        <v>51</v>
      </c>
      <c r="C21" s="45">
        <v>54</v>
      </c>
      <c r="D21" s="45">
        <v>49</v>
      </c>
      <c r="E21" s="45">
        <v>49</v>
      </c>
      <c r="F21" s="45">
        <v>50</v>
      </c>
      <c r="G21" s="159">
        <v>37</v>
      </c>
      <c r="H21" s="159">
        <v>22</v>
      </c>
      <c r="I21" s="159">
        <v>39</v>
      </c>
      <c r="J21" s="159">
        <v>36</v>
      </c>
      <c r="K21" s="159">
        <v>41</v>
      </c>
      <c r="L21" s="159">
        <v>46</v>
      </c>
      <c r="M21" s="159">
        <v>46</v>
      </c>
      <c r="N21" s="159">
        <v>49</v>
      </c>
      <c r="O21" s="159">
        <v>48</v>
      </c>
      <c r="P21" s="159">
        <v>52</v>
      </c>
      <c r="Q21" s="159">
        <v>50</v>
      </c>
      <c r="R21" s="159">
        <v>48</v>
      </c>
      <c r="S21" s="159">
        <v>50</v>
      </c>
      <c r="T21" s="159">
        <v>49</v>
      </c>
      <c r="U21" s="159">
        <v>42</v>
      </c>
      <c r="V21" s="159">
        <v>46</v>
      </c>
      <c r="W21" s="159">
        <v>44</v>
      </c>
      <c r="X21" s="159">
        <v>37</v>
      </c>
      <c r="Y21" s="159">
        <v>24</v>
      </c>
      <c r="Z21" s="159">
        <v>39</v>
      </c>
      <c r="AA21" s="159">
        <v>43</v>
      </c>
      <c r="AB21" s="159">
        <v>36</v>
      </c>
      <c r="AC21" s="159">
        <v>52</v>
      </c>
      <c r="AD21" s="159">
        <v>42</v>
      </c>
      <c r="AE21" s="159">
        <v>53</v>
      </c>
      <c r="AF21" s="45"/>
    </row>
    <row r="22" spans="1:32" ht="23.25">
      <c r="A22" s="14" t="s">
        <v>24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45"/>
    </row>
    <row r="23" spans="1:32" ht="23.25">
      <c r="A23" s="14" t="s">
        <v>26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45"/>
    </row>
    <row r="24" spans="1:32" ht="23.25">
      <c r="A24" s="14" t="s">
        <v>27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45"/>
    </row>
    <row r="25" spans="1:32" ht="23.25">
      <c r="A25" s="14" t="s">
        <v>18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23.25">
      <c r="A26" s="14" t="s">
        <v>5</v>
      </c>
      <c r="B26" s="45">
        <v>1</v>
      </c>
      <c r="C26" s="45">
        <v>1</v>
      </c>
      <c r="D26" s="45">
        <v>1</v>
      </c>
      <c r="E26" s="45">
        <v>1</v>
      </c>
      <c r="F26" s="45">
        <v>1</v>
      </c>
      <c r="G26" s="45">
        <v>0.9</v>
      </c>
      <c r="H26" s="45">
        <v>0.9</v>
      </c>
      <c r="I26" s="45">
        <v>0.9</v>
      </c>
      <c r="J26" s="45">
        <v>0.9</v>
      </c>
      <c r="K26" s="45">
        <v>0.9</v>
      </c>
      <c r="L26" s="45">
        <v>0.9</v>
      </c>
      <c r="M26" s="45">
        <v>0.9</v>
      </c>
      <c r="N26" s="45">
        <v>0.9</v>
      </c>
      <c r="O26" s="45">
        <v>0.9</v>
      </c>
      <c r="P26" s="45">
        <v>0.9</v>
      </c>
      <c r="Q26" s="45">
        <v>0.9</v>
      </c>
      <c r="R26" s="45">
        <v>0.9</v>
      </c>
      <c r="S26" s="45">
        <v>0.9</v>
      </c>
      <c r="T26" s="45">
        <v>0.9</v>
      </c>
      <c r="U26" s="45">
        <v>0.9</v>
      </c>
      <c r="V26" s="45">
        <v>0.9</v>
      </c>
      <c r="W26" s="45">
        <v>0.9</v>
      </c>
      <c r="X26" s="45">
        <v>0.9</v>
      </c>
      <c r="Y26" s="45">
        <v>0.9</v>
      </c>
      <c r="Z26" s="45">
        <v>0.8</v>
      </c>
      <c r="AA26" s="45">
        <v>0.8</v>
      </c>
      <c r="AB26" s="45">
        <v>0.8</v>
      </c>
      <c r="AC26" s="45">
        <v>0.8</v>
      </c>
      <c r="AD26" s="45">
        <v>0.8</v>
      </c>
      <c r="AE26" s="45">
        <v>0.8</v>
      </c>
      <c r="AF26" s="45"/>
    </row>
    <row r="27" spans="1:32" ht="23.25">
      <c r="A27" s="14" t="s">
        <v>11</v>
      </c>
      <c r="B27" s="45"/>
      <c r="C27" s="45"/>
      <c r="D27" s="45"/>
      <c r="E27" s="45"/>
      <c r="F27" s="45"/>
      <c r="G27" s="120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45"/>
    </row>
    <row r="28" spans="1:32" ht="23.25">
      <c r="A28" s="14" t="s">
        <v>7</v>
      </c>
      <c r="B28" s="45"/>
      <c r="C28" s="45"/>
      <c r="D28" s="45"/>
      <c r="E28" s="45"/>
      <c r="F28" s="45"/>
      <c r="G28" s="120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45"/>
    </row>
    <row r="29" spans="1:32" ht="23.25">
      <c r="A29" s="14"/>
      <c r="B29" s="83">
        <f>SUM(B18+B19+B20+B25+B26+B27+B28)</f>
        <v>17.22</v>
      </c>
      <c r="C29" s="83">
        <f aca="true" t="shared" si="3" ref="C29:AE29">SUM(C18+C19+C20+C25+C26+C27+C28)</f>
        <v>19.33</v>
      </c>
      <c r="D29" s="83">
        <f t="shared" si="3"/>
        <v>19.92</v>
      </c>
      <c r="E29" s="83">
        <f t="shared" si="3"/>
        <v>20.66</v>
      </c>
      <c r="F29" s="83">
        <f t="shared" si="3"/>
        <v>20.25</v>
      </c>
      <c r="G29" s="83">
        <f t="shared" si="3"/>
        <v>17.929999999999996</v>
      </c>
      <c r="H29" s="83">
        <f t="shared" si="3"/>
        <v>19.06</v>
      </c>
      <c r="I29" s="83">
        <f t="shared" si="3"/>
        <v>19.099999999999998</v>
      </c>
      <c r="J29" s="83">
        <f t="shared" si="3"/>
        <v>18.999999999999996</v>
      </c>
      <c r="K29" s="83">
        <f t="shared" si="3"/>
        <v>20.569999999999997</v>
      </c>
      <c r="L29" s="83">
        <f t="shared" si="3"/>
        <v>18.589999999999996</v>
      </c>
      <c r="M29" s="83">
        <f t="shared" si="3"/>
        <v>19.889999999999997</v>
      </c>
      <c r="N29" s="83">
        <f t="shared" si="3"/>
        <v>18.65</v>
      </c>
      <c r="O29" s="83">
        <f t="shared" si="3"/>
        <v>17.689999999999998</v>
      </c>
      <c r="P29" s="83">
        <f t="shared" si="3"/>
        <v>19.103999999999996</v>
      </c>
      <c r="Q29" s="83">
        <f t="shared" si="3"/>
        <v>18.349999999999998</v>
      </c>
      <c r="R29" s="83">
        <f t="shared" si="3"/>
        <v>19.209999999999997</v>
      </c>
      <c r="S29" s="83">
        <f t="shared" si="3"/>
        <v>18.609999999999996</v>
      </c>
      <c r="T29" s="83">
        <f t="shared" si="3"/>
        <v>18.47</v>
      </c>
      <c r="U29" s="83">
        <f t="shared" si="3"/>
        <v>19.189999999999998</v>
      </c>
      <c r="V29" s="83">
        <f t="shared" si="3"/>
        <v>19.249999999999996</v>
      </c>
      <c r="W29" s="83">
        <f t="shared" si="3"/>
        <v>18.159999999999997</v>
      </c>
      <c r="X29" s="83">
        <f t="shared" si="3"/>
        <v>17.949999999999996</v>
      </c>
      <c r="Y29" s="83">
        <f t="shared" si="3"/>
        <v>20.049999999999997</v>
      </c>
      <c r="Z29" s="83">
        <f t="shared" si="3"/>
        <v>16.65</v>
      </c>
      <c r="AA29" s="83">
        <f t="shared" si="3"/>
        <v>18.939999999999998</v>
      </c>
      <c r="AB29" s="83">
        <f t="shared" si="3"/>
        <v>18.52</v>
      </c>
      <c r="AC29" s="83">
        <f t="shared" si="3"/>
        <v>17.9</v>
      </c>
      <c r="AD29" s="83">
        <f t="shared" si="3"/>
        <v>17.3</v>
      </c>
      <c r="AE29" s="83">
        <f t="shared" si="3"/>
        <v>15.97</v>
      </c>
      <c r="AF29" s="35">
        <f>AVERAGE(B29:AE29)</f>
        <v>18.71613333333333</v>
      </c>
    </row>
    <row r="30" spans="1:32" ht="23.25">
      <c r="A30" s="16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45"/>
    </row>
    <row r="31" spans="1:32" ht="23.25">
      <c r="A31" s="14" t="s">
        <v>13</v>
      </c>
      <c r="B31" s="45">
        <v>2.1</v>
      </c>
      <c r="C31" s="45">
        <v>2.6</v>
      </c>
      <c r="D31" s="45">
        <v>2.3</v>
      </c>
      <c r="E31" s="45">
        <v>2.7</v>
      </c>
      <c r="F31" s="45">
        <v>2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1.9</v>
      </c>
      <c r="M31" s="145">
        <v>2.5</v>
      </c>
      <c r="N31" s="145">
        <v>2.8</v>
      </c>
      <c r="O31" s="145">
        <v>2.3</v>
      </c>
      <c r="P31" s="145">
        <v>2.7</v>
      </c>
      <c r="Q31" s="145">
        <v>2</v>
      </c>
      <c r="R31" s="145">
        <v>2.7</v>
      </c>
      <c r="S31" s="145">
        <v>2.4</v>
      </c>
      <c r="T31" s="145">
        <v>2.5</v>
      </c>
      <c r="U31" s="145">
        <v>2.5</v>
      </c>
      <c r="V31" s="145">
        <v>2.2</v>
      </c>
      <c r="W31" s="145">
        <v>1.9</v>
      </c>
      <c r="X31" s="145">
        <v>2.6</v>
      </c>
      <c r="Y31" s="145">
        <v>0</v>
      </c>
      <c r="Z31" s="145">
        <v>0</v>
      </c>
      <c r="AA31" s="145">
        <v>2.6</v>
      </c>
      <c r="AB31" s="145">
        <v>2.4</v>
      </c>
      <c r="AC31" s="145">
        <v>2.6</v>
      </c>
      <c r="AD31" s="145">
        <v>2</v>
      </c>
      <c r="AE31" s="145">
        <v>2.2</v>
      </c>
      <c r="AF31" s="45"/>
    </row>
    <row r="32" spans="1:32" ht="23.25">
      <c r="A32" s="14" t="s">
        <v>31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145">
        <v>1.8</v>
      </c>
      <c r="H32" s="145">
        <v>2.6</v>
      </c>
      <c r="I32" s="145">
        <v>2.6</v>
      </c>
      <c r="J32" s="145">
        <v>2.4</v>
      </c>
      <c r="K32" s="45">
        <v>2.4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2.1</v>
      </c>
      <c r="Z32" s="145">
        <v>1.8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45">
        <f>SUM(B32:AE32)</f>
        <v>15.700000000000001</v>
      </c>
    </row>
    <row r="33" spans="1:32" ht="23.25">
      <c r="A33" s="14" t="s">
        <v>4</v>
      </c>
      <c r="B33" s="45">
        <v>1.6</v>
      </c>
      <c r="C33" s="45">
        <v>1.6</v>
      </c>
      <c r="D33" s="45">
        <v>1.6</v>
      </c>
      <c r="E33" s="45">
        <v>1.6</v>
      </c>
      <c r="F33" s="45">
        <v>1.6</v>
      </c>
      <c r="G33" s="145">
        <v>1.6</v>
      </c>
      <c r="H33" s="145">
        <v>1.6</v>
      </c>
      <c r="I33" s="145">
        <v>1.6</v>
      </c>
      <c r="J33" s="145">
        <v>1.6</v>
      </c>
      <c r="K33" s="145">
        <v>1.6</v>
      </c>
      <c r="L33" s="145">
        <v>1.6</v>
      </c>
      <c r="M33" s="145">
        <v>1.6</v>
      </c>
      <c r="N33" s="145">
        <v>1.6</v>
      </c>
      <c r="O33" s="145">
        <v>1.6</v>
      </c>
      <c r="P33" s="145">
        <v>1.6</v>
      </c>
      <c r="Q33" s="145">
        <v>1.6</v>
      </c>
      <c r="R33" s="145">
        <v>1.6</v>
      </c>
      <c r="S33" s="145">
        <v>1.6</v>
      </c>
      <c r="T33" s="145">
        <v>1.6</v>
      </c>
      <c r="U33" s="145">
        <v>1.6</v>
      </c>
      <c r="V33" s="145">
        <v>1.6</v>
      </c>
      <c r="W33" s="145">
        <v>1.6</v>
      </c>
      <c r="X33" s="145">
        <v>1.6</v>
      </c>
      <c r="Y33" s="145">
        <v>1.6</v>
      </c>
      <c r="Z33" s="145">
        <v>1.6</v>
      </c>
      <c r="AA33" s="145">
        <v>1.6</v>
      </c>
      <c r="AB33" s="145">
        <v>1.6</v>
      </c>
      <c r="AC33" s="145">
        <v>1.6</v>
      </c>
      <c r="AD33" s="145">
        <v>1.6</v>
      </c>
      <c r="AE33" s="145">
        <v>1.6</v>
      </c>
      <c r="AF33" s="45"/>
    </row>
    <row r="34" spans="1:32" ht="23.25">
      <c r="A34" s="14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45"/>
    </row>
    <row r="35" spans="1:32" ht="23.25">
      <c r="A35" s="14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45"/>
    </row>
    <row r="36" spans="1:32" ht="23.25">
      <c r="A36" s="16"/>
      <c r="B36" s="83">
        <v>0</v>
      </c>
      <c r="C36" s="83">
        <f aca="true" t="shared" si="4" ref="C36:AE36">SUM(C31:C35)</f>
        <v>4.2</v>
      </c>
      <c r="D36" s="83">
        <f t="shared" si="4"/>
        <v>3.9</v>
      </c>
      <c r="E36" s="83">
        <f t="shared" si="4"/>
        <v>4.300000000000001</v>
      </c>
      <c r="F36" s="83">
        <f t="shared" si="4"/>
        <v>3.6</v>
      </c>
      <c r="G36" s="83">
        <f t="shared" si="4"/>
        <v>3.4000000000000004</v>
      </c>
      <c r="H36" s="83">
        <f t="shared" si="4"/>
        <v>4.2</v>
      </c>
      <c r="I36" s="83">
        <f t="shared" si="4"/>
        <v>4.2</v>
      </c>
      <c r="J36" s="83">
        <f t="shared" si="4"/>
        <v>4</v>
      </c>
      <c r="K36" s="83">
        <f t="shared" si="4"/>
        <v>4</v>
      </c>
      <c r="L36" s="83">
        <f t="shared" si="4"/>
        <v>3.5</v>
      </c>
      <c r="M36" s="83">
        <f t="shared" si="4"/>
        <v>4.1</v>
      </c>
      <c r="N36" s="83">
        <f t="shared" si="4"/>
        <v>4.4</v>
      </c>
      <c r="O36" s="83">
        <f t="shared" si="4"/>
        <v>3.9</v>
      </c>
      <c r="P36" s="83">
        <f t="shared" si="4"/>
        <v>4.300000000000001</v>
      </c>
      <c r="Q36" s="83">
        <f t="shared" si="4"/>
        <v>3.6</v>
      </c>
      <c r="R36" s="83">
        <f t="shared" si="4"/>
        <v>4.300000000000001</v>
      </c>
      <c r="S36" s="83">
        <f t="shared" si="4"/>
        <v>4</v>
      </c>
      <c r="T36" s="83">
        <f t="shared" si="4"/>
        <v>4.1</v>
      </c>
      <c r="U36" s="83">
        <f t="shared" si="4"/>
        <v>4.1</v>
      </c>
      <c r="V36" s="83">
        <f t="shared" si="4"/>
        <v>3.8000000000000003</v>
      </c>
      <c r="W36" s="83">
        <f t="shared" si="4"/>
        <v>3.5</v>
      </c>
      <c r="X36" s="83">
        <f t="shared" si="4"/>
        <v>4.2</v>
      </c>
      <c r="Y36" s="83">
        <f t="shared" si="4"/>
        <v>3.7</v>
      </c>
      <c r="Z36" s="83">
        <f t="shared" si="4"/>
        <v>3.4000000000000004</v>
      </c>
      <c r="AA36" s="83">
        <f t="shared" si="4"/>
        <v>4.2</v>
      </c>
      <c r="AB36" s="83">
        <f t="shared" si="4"/>
        <v>4</v>
      </c>
      <c r="AC36" s="83">
        <f t="shared" si="4"/>
        <v>4.2</v>
      </c>
      <c r="AD36" s="83">
        <f t="shared" si="4"/>
        <v>3.6</v>
      </c>
      <c r="AE36" s="83">
        <f t="shared" si="4"/>
        <v>3.8000000000000003</v>
      </c>
      <c r="AF36" s="35">
        <f>AVERAGE(B36:AE36)</f>
        <v>3.816666666666667</v>
      </c>
    </row>
    <row r="37" spans="1:32" ht="23.25">
      <c r="A37" s="16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40" t="s">
        <v>29</v>
      </c>
    </row>
    <row r="38" spans="1:32" ht="23.25">
      <c r="A38" s="14" t="s">
        <v>4</v>
      </c>
      <c r="B38" s="83">
        <v>0.5782</v>
      </c>
      <c r="C38" s="83">
        <v>0.5433</v>
      </c>
      <c r="D38" s="83">
        <v>0.4141</v>
      </c>
      <c r="E38" s="83">
        <v>0.3175</v>
      </c>
      <c r="F38" s="83">
        <v>0.361</v>
      </c>
      <c r="G38" s="83">
        <v>0.4222</v>
      </c>
      <c r="H38" s="83">
        <v>0.6</v>
      </c>
      <c r="I38" s="83">
        <v>0.4</v>
      </c>
      <c r="J38" s="83">
        <v>0.6</v>
      </c>
      <c r="K38" s="83">
        <v>0.4</v>
      </c>
      <c r="L38" s="83">
        <v>0.3</v>
      </c>
      <c r="M38" s="83">
        <v>0.4</v>
      </c>
      <c r="N38" s="83">
        <v>0.6</v>
      </c>
      <c r="O38" s="83">
        <v>0.4</v>
      </c>
      <c r="P38" s="83">
        <v>0.6</v>
      </c>
      <c r="Q38" s="83">
        <v>0.4</v>
      </c>
      <c r="R38" s="83">
        <v>0.5</v>
      </c>
      <c r="S38" s="83">
        <v>0.3</v>
      </c>
      <c r="T38" s="83">
        <v>0.4</v>
      </c>
      <c r="U38" s="83">
        <v>0.5</v>
      </c>
      <c r="V38" s="83">
        <v>0.4</v>
      </c>
      <c r="W38" s="83">
        <v>0.6</v>
      </c>
      <c r="X38" s="83">
        <v>0.5</v>
      </c>
      <c r="Y38" s="83">
        <v>0.4</v>
      </c>
      <c r="Z38" s="83">
        <v>0.3</v>
      </c>
      <c r="AA38" s="83">
        <v>0.4</v>
      </c>
      <c r="AB38" s="83">
        <v>0.5</v>
      </c>
      <c r="AC38" s="83">
        <v>0.4</v>
      </c>
      <c r="AD38" s="83">
        <v>0.6</v>
      </c>
      <c r="AE38" s="83">
        <v>0.4</v>
      </c>
      <c r="AF38" s="35">
        <f>AVERAGE(B38:AE38)</f>
        <v>0.45121000000000006</v>
      </c>
    </row>
    <row r="39" spans="1:32" ht="23.25">
      <c r="A39" s="14" t="s">
        <v>16</v>
      </c>
      <c r="B39" s="77">
        <f aca="true" t="shared" si="5" ref="B39:AE39">SUM(B38,B36,B29,B16,B9)</f>
        <v>54.709199999999996</v>
      </c>
      <c r="C39" s="77">
        <f t="shared" si="5"/>
        <v>60.579299999999996</v>
      </c>
      <c r="D39" s="77">
        <f t="shared" si="5"/>
        <v>60.6421</v>
      </c>
      <c r="E39" s="77">
        <f t="shared" si="5"/>
        <v>60.5245</v>
      </c>
      <c r="F39" s="77">
        <f t="shared" si="5"/>
        <v>58.719</v>
      </c>
      <c r="G39" s="77">
        <f t="shared" si="5"/>
        <v>55.8202</v>
      </c>
      <c r="H39" s="77">
        <f t="shared" si="5"/>
        <v>59.16199999999999</v>
      </c>
      <c r="I39" s="77">
        <f t="shared" si="5"/>
        <v>55.894999999999996</v>
      </c>
      <c r="J39" s="77">
        <f t="shared" si="5"/>
        <v>58.611999999999995</v>
      </c>
      <c r="K39" s="77">
        <f t="shared" si="5"/>
        <v>60.940999999999995</v>
      </c>
      <c r="L39" s="77">
        <f t="shared" si="5"/>
        <v>57.592</v>
      </c>
      <c r="M39" s="77">
        <f t="shared" si="5"/>
        <v>57.391000000000005</v>
      </c>
      <c r="N39" s="77">
        <f t="shared" si="5"/>
        <v>59.289</v>
      </c>
      <c r="O39" s="77">
        <f t="shared" si="5"/>
        <v>57.57599999999999</v>
      </c>
      <c r="P39" s="77">
        <f t="shared" si="5"/>
        <v>61.653999999999996</v>
      </c>
      <c r="Q39" s="77">
        <f t="shared" si="5"/>
        <v>60.421</v>
      </c>
      <c r="R39" s="77">
        <f t="shared" si="5"/>
        <v>59.608000000000004</v>
      </c>
      <c r="S39" s="77">
        <f t="shared" si="5"/>
        <v>57.299</v>
      </c>
      <c r="T39" s="77">
        <f t="shared" si="5"/>
        <v>57.277</v>
      </c>
      <c r="U39" s="77">
        <f t="shared" si="5"/>
        <v>60.226</v>
      </c>
      <c r="V39" s="77">
        <f t="shared" si="5"/>
        <v>59.44499999999999</v>
      </c>
      <c r="W39" s="77">
        <f t="shared" si="5"/>
        <v>59.359</v>
      </c>
      <c r="X39" s="77">
        <f t="shared" si="5"/>
        <v>57.137</v>
      </c>
      <c r="Y39" s="77">
        <f t="shared" si="5"/>
        <v>60.364</v>
      </c>
      <c r="Z39" s="77">
        <f t="shared" si="5"/>
        <v>56.523999999999994</v>
      </c>
      <c r="AA39" s="77">
        <f t="shared" si="5"/>
        <v>61.19199999999999</v>
      </c>
      <c r="AB39" s="77">
        <f t="shared" si="5"/>
        <v>60.559000000000005</v>
      </c>
      <c r="AC39" s="77">
        <f t="shared" si="5"/>
        <v>56.977999999999994</v>
      </c>
      <c r="AD39" s="77">
        <f t="shared" si="5"/>
        <v>55.983000000000004</v>
      </c>
      <c r="AE39" s="77">
        <f t="shared" si="5"/>
        <v>54.23</v>
      </c>
      <c r="AF39" s="40">
        <f>AVERAGE(B39:AE39)</f>
        <v>58.52360999999999</v>
      </c>
    </row>
    <row r="40" spans="1:32" ht="23.25">
      <c r="A40" s="14" t="s">
        <v>17</v>
      </c>
      <c r="B40" s="114">
        <f aca="true" t="shared" si="6" ref="B40:AE40">-SUM(B14+B15+B27+B28+B34+B35)</f>
        <v>0</v>
      </c>
      <c r="C40" s="114">
        <f t="shared" si="6"/>
        <v>0</v>
      </c>
      <c r="D40" s="114">
        <f t="shared" si="6"/>
        <v>0</v>
      </c>
      <c r="E40" s="114">
        <f t="shared" si="6"/>
        <v>0</v>
      </c>
      <c r="F40" s="114">
        <f t="shared" si="6"/>
        <v>0</v>
      </c>
      <c r="G40" s="114">
        <f t="shared" si="6"/>
        <v>0</v>
      </c>
      <c r="H40" s="114">
        <f t="shared" si="6"/>
        <v>0</v>
      </c>
      <c r="I40" s="114">
        <f t="shared" si="6"/>
        <v>0</v>
      </c>
      <c r="J40" s="114">
        <f t="shared" si="6"/>
        <v>0</v>
      </c>
      <c r="K40" s="114">
        <f t="shared" si="6"/>
        <v>0</v>
      </c>
      <c r="L40" s="114">
        <f t="shared" si="6"/>
        <v>0</v>
      </c>
      <c r="M40" s="114">
        <f t="shared" si="6"/>
        <v>0</v>
      </c>
      <c r="N40" s="114">
        <f t="shared" si="6"/>
        <v>0</v>
      </c>
      <c r="O40" s="114">
        <f t="shared" si="6"/>
        <v>0</v>
      </c>
      <c r="P40" s="114">
        <f t="shared" si="6"/>
        <v>0</v>
      </c>
      <c r="Q40" s="114">
        <f t="shared" si="6"/>
        <v>0</v>
      </c>
      <c r="R40" s="114">
        <f t="shared" si="6"/>
        <v>0</v>
      </c>
      <c r="S40" s="114">
        <f t="shared" si="6"/>
        <v>0</v>
      </c>
      <c r="T40" s="114">
        <f t="shared" si="6"/>
        <v>0</v>
      </c>
      <c r="U40" s="114">
        <f t="shared" si="6"/>
        <v>0</v>
      </c>
      <c r="V40" s="114">
        <f t="shared" si="6"/>
        <v>0</v>
      </c>
      <c r="W40" s="114">
        <f t="shared" si="6"/>
        <v>0</v>
      </c>
      <c r="X40" s="114">
        <f t="shared" si="6"/>
        <v>0</v>
      </c>
      <c r="Y40" s="114">
        <f t="shared" si="6"/>
        <v>0</v>
      </c>
      <c r="Z40" s="114">
        <f t="shared" si="6"/>
        <v>0</v>
      </c>
      <c r="AA40" s="114">
        <f t="shared" si="6"/>
        <v>0</v>
      </c>
      <c r="AB40" s="114">
        <f t="shared" si="6"/>
        <v>0</v>
      </c>
      <c r="AC40" s="114">
        <f t="shared" si="6"/>
        <v>0</v>
      </c>
      <c r="AD40" s="114">
        <f t="shared" si="6"/>
        <v>0</v>
      </c>
      <c r="AE40" s="114">
        <f t="shared" si="6"/>
        <v>0</v>
      </c>
      <c r="AF40" s="45"/>
    </row>
    <row r="41" spans="1:32" ht="24" thickBot="1">
      <c r="A41" s="16" t="s">
        <v>22</v>
      </c>
      <c r="B41" s="78">
        <f aca="true" t="shared" si="7" ref="B41:AE41">B39-B40</f>
        <v>54.709199999999996</v>
      </c>
      <c r="C41" s="78">
        <f t="shared" si="7"/>
        <v>60.579299999999996</v>
      </c>
      <c r="D41" s="78">
        <f t="shared" si="7"/>
        <v>60.6421</v>
      </c>
      <c r="E41" s="78">
        <f t="shared" si="7"/>
        <v>60.5245</v>
      </c>
      <c r="F41" s="78">
        <f t="shared" si="7"/>
        <v>58.719</v>
      </c>
      <c r="G41" s="78">
        <f t="shared" si="7"/>
        <v>55.8202</v>
      </c>
      <c r="H41" s="78">
        <f t="shared" si="7"/>
        <v>59.16199999999999</v>
      </c>
      <c r="I41" s="78">
        <f t="shared" si="7"/>
        <v>55.894999999999996</v>
      </c>
      <c r="J41" s="78">
        <f t="shared" si="7"/>
        <v>58.611999999999995</v>
      </c>
      <c r="K41" s="78">
        <f t="shared" si="7"/>
        <v>60.940999999999995</v>
      </c>
      <c r="L41" s="78">
        <f t="shared" si="7"/>
        <v>57.592</v>
      </c>
      <c r="M41" s="78">
        <f t="shared" si="7"/>
        <v>57.391000000000005</v>
      </c>
      <c r="N41" s="78">
        <f t="shared" si="7"/>
        <v>59.289</v>
      </c>
      <c r="O41" s="78">
        <f t="shared" si="7"/>
        <v>57.57599999999999</v>
      </c>
      <c r="P41" s="78">
        <f t="shared" si="7"/>
        <v>61.653999999999996</v>
      </c>
      <c r="Q41" s="78">
        <f t="shared" si="7"/>
        <v>60.421</v>
      </c>
      <c r="R41" s="78">
        <f t="shared" si="7"/>
        <v>59.608000000000004</v>
      </c>
      <c r="S41" s="78">
        <f t="shared" si="7"/>
        <v>57.299</v>
      </c>
      <c r="T41" s="78">
        <f t="shared" si="7"/>
        <v>57.277</v>
      </c>
      <c r="U41" s="78">
        <f t="shared" si="7"/>
        <v>60.226</v>
      </c>
      <c r="V41" s="78">
        <f t="shared" si="7"/>
        <v>59.44499999999999</v>
      </c>
      <c r="W41" s="78">
        <f t="shared" si="7"/>
        <v>59.359</v>
      </c>
      <c r="X41" s="78">
        <f t="shared" si="7"/>
        <v>57.137</v>
      </c>
      <c r="Y41" s="78">
        <f t="shared" si="7"/>
        <v>60.364</v>
      </c>
      <c r="Z41" s="78">
        <f t="shared" si="7"/>
        <v>56.523999999999994</v>
      </c>
      <c r="AA41" s="78">
        <f t="shared" si="7"/>
        <v>61.19199999999999</v>
      </c>
      <c r="AB41" s="78">
        <f t="shared" si="7"/>
        <v>60.559000000000005</v>
      </c>
      <c r="AC41" s="78">
        <f t="shared" si="7"/>
        <v>56.977999999999994</v>
      </c>
      <c r="AD41" s="78">
        <f t="shared" si="7"/>
        <v>55.983000000000004</v>
      </c>
      <c r="AE41" s="78">
        <f t="shared" si="7"/>
        <v>54.23</v>
      </c>
      <c r="AF41" s="41">
        <f>AVERAGE(B41:AE41)</f>
        <v>58.52360999999999</v>
      </c>
    </row>
    <row r="42" spans="1:16" ht="23.25">
      <c r="A42" s="16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</row>
    <row r="43" spans="1:32" ht="23.25">
      <c r="A43" s="14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2009-06-23T13:36:25Z</cp:lastPrinted>
  <dcterms:created xsi:type="dcterms:W3CDTF">1999-06-29T22:26:58Z</dcterms:created>
  <dcterms:modified xsi:type="dcterms:W3CDTF">2011-12-07T20:14:38Z</dcterms:modified>
  <cp:category/>
  <cp:version/>
  <cp:contentType/>
  <cp:contentStatus/>
</cp:coreProperties>
</file>